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2025" sheetId="5" r:id="rId1"/>
    <sheet name="2025 (2)" sheetId="6" r:id="rId2"/>
    <sheet name="Лист2" sheetId="2" r:id="rId3"/>
    <sheet name="Лист3" sheetId="3" r:id="rId4"/>
  </sheets>
  <definedNames>
    <definedName name="_xlnm.Print_Area" localSheetId="0">'2025'!$A$1:$E$70</definedName>
    <definedName name="_xlnm.Print_Area" localSheetId="1">'2025 (2)'!$A$1:$F$66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2" i="5" l="1"/>
  <c r="E50" i="6" l="1"/>
  <c r="D50" i="6"/>
  <c r="D55" i="5" l="1"/>
  <c r="E22" i="6" l="1"/>
  <c r="E53" i="6"/>
  <c r="E70" i="6" s="1"/>
  <c r="E30" i="6"/>
  <c r="E27" i="6" l="1"/>
  <c r="E64" i="6"/>
  <c r="E63" i="6"/>
  <c r="E62" i="6"/>
  <c r="E61" i="6"/>
  <c r="E60" i="6"/>
  <c r="E59" i="6"/>
  <c r="E58" i="6"/>
  <c r="E57" i="6"/>
  <c r="E56" i="6"/>
  <c r="E55" i="6"/>
  <c r="D69" i="6"/>
  <c r="D66" i="6"/>
  <c r="D64" i="6"/>
  <c r="D63" i="6"/>
  <c r="D62" i="6"/>
  <c r="D61" i="6"/>
  <c r="D60" i="6"/>
  <c r="D59" i="6"/>
  <c r="D58" i="6"/>
  <c r="D57" i="6"/>
  <c r="D56" i="6"/>
  <c r="D55" i="6"/>
  <c r="D39" i="6"/>
  <c r="D34" i="6"/>
  <c r="D30" i="6"/>
  <c r="D27" i="6"/>
  <c r="D22" i="6"/>
  <c r="E67" i="6" l="1"/>
  <c r="D67" i="6"/>
  <c r="D53" i="6"/>
  <c r="D70" i="6" s="1"/>
  <c r="D74" i="5"/>
  <c r="D60" i="5" l="1"/>
  <c r="D65" i="5" l="1"/>
  <c r="D35" i="5" l="1"/>
  <c r="D66" i="5" l="1"/>
  <c r="D44" i="5" l="1"/>
  <c r="D62" i="5" l="1"/>
  <c r="D63" i="5"/>
  <c r="D68" i="5" l="1"/>
  <c r="D67" i="5"/>
  <c r="D61" i="5" l="1"/>
  <c r="D39" i="5" l="1"/>
  <c r="D64" i="5" l="1"/>
  <c r="D27" i="5" l="1"/>
  <c r="D32" i="5"/>
  <c r="D58" i="5" l="1"/>
  <c r="D75" i="5" s="1"/>
</calcChain>
</file>

<file path=xl/sharedStrings.xml><?xml version="1.0" encoding="utf-8"?>
<sst xmlns="http://schemas.openxmlformats.org/spreadsheetml/2006/main" count="184" uniqueCount="90">
  <si>
    <t xml:space="preserve">Структура расходования средств </t>
  </si>
  <si>
    <t xml:space="preserve">налога на содержание жилищного фонда , объектов </t>
  </si>
  <si>
    <t xml:space="preserve">  социально-культурной сферы  и благоустройства территорий города </t>
  </si>
  <si>
    <t>(руб.)</t>
  </si>
  <si>
    <t>№ п/п</t>
  </si>
  <si>
    <t>Наименование расходов</t>
  </si>
  <si>
    <t>код статьи</t>
  </si>
  <si>
    <t>Сумма</t>
  </si>
  <si>
    <t>Примечания</t>
  </si>
  <si>
    <t>1.</t>
  </si>
  <si>
    <t>в том числе</t>
  </si>
  <si>
    <t>Дезинсекция, дератизация жилых домов</t>
  </si>
  <si>
    <t>2.</t>
  </si>
  <si>
    <t>*</t>
  </si>
  <si>
    <t>3.</t>
  </si>
  <si>
    <t xml:space="preserve">  4.1</t>
  </si>
  <si>
    <t>Программа по переоснащению учреждений социально-культурной сферы г.Днестровск</t>
  </si>
  <si>
    <t xml:space="preserve"> 1.1.</t>
  </si>
  <si>
    <t xml:space="preserve"> 2.1.</t>
  </si>
  <si>
    <t>Капитальный   ремонт  соц.культ. учреждений</t>
  </si>
  <si>
    <t xml:space="preserve">  -//-</t>
  </si>
  <si>
    <t>4.</t>
  </si>
  <si>
    <t>3.1.</t>
  </si>
  <si>
    <t>Всего расходов ,в том числе по статьям:</t>
  </si>
  <si>
    <t>5.</t>
  </si>
  <si>
    <t>Программа благоустройства городских территорий,всего:</t>
  </si>
  <si>
    <t>6.</t>
  </si>
  <si>
    <t>Благоустройство городских территорий</t>
  </si>
  <si>
    <t>приложение № 13</t>
  </si>
  <si>
    <t>Адресная программа по наказам избирателей, капитальному  ремонту и благоустройству жилищного фонда</t>
  </si>
  <si>
    <t>Адресная программа капитального  ремонта объектов социально-культурного назначения, всего:</t>
  </si>
  <si>
    <t>8.</t>
  </si>
  <si>
    <t>Приобретение и установка детской игровой площадки</t>
  </si>
  <si>
    <t xml:space="preserve">капитальный ремонт жилфонда </t>
  </si>
  <si>
    <t>3.2.</t>
  </si>
  <si>
    <t>Капитальный ремонт административных зданий</t>
  </si>
  <si>
    <t>приложение № 11</t>
  </si>
  <si>
    <t>приложение № 12</t>
  </si>
  <si>
    <t>Транспортировка умерших в морг</t>
  </si>
  <si>
    <t>к Решению Днестровского городского Совета народных депутатов</t>
  </si>
  <si>
    <t>"О внесении изменений в  Решение Днестровского городского Совета народных депутатов №2</t>
  </si>
  <si>
    <t xml:space="preserve"> "Об утверждении местного бюджета </t>
  </si>
  <si>
    <t>к Решению Днестровского городского</t>
  </si>
  <si>
    <t>Совета народных депутатов</t>
  </si>
  <si>
    <t>Приложение №7</t>
  </si>
  <si>
    <t>7.</t>
  </si>
  <si>
    <t>4.2</t>
  </si>
  <si>
    <t>Приобретение сценического звукового оборудования</t>
  </si>
  <si>
    <t>5.1</t>
  </si>
  <si>
    <t xml:space="preserve">Строительство зоны отдыха </t>
  </si>
  <si>
    <t>Программа капитального вложения в строительство объектов  социально-культурного назначения г. Днестровска</t>
  </si>
  <si>
    <t>Текущий ремонт обьектов социально-культрного назначения</t>
  </si>
  <si>
    <t>Расходы на содержание объектов образования,культуры и спорта</t>
  </si>
  <si>
    <t>Расходы на преобритение огнетушителей для обьектов образования, культуры и спорта</t>
  </si>
  <si>
    <t>"Об утверждении местного бюджета г.Днестровска на 2025 г."</t>
  </si>
  <si>
    <t xml:space="preserve"> в составе местного бюджета г.Днестровск на 2025 год</t>
  </si>
  <si>
    <t>приложение №17</t>
  </si>
  <si>
    <t>Приобретение компьютеров и приентеров</t>
  </si>
  <si>
    <t>Приобретение лодки с матором</t>
  </si>
  <si>
    <t>адресная программа по наказам избирателей</t>
  </si>
  <si>
    <t xml:space="preserve"> 2.2.</t>
  </si>
  <si>
    <t xml:space="preserve">  4.3</t>
  </si>
  <si>
    <t>Ремонт системы аварийного 
оповещения</t>
  </si>
  <si>
    <t>приложение № 18</t>
  </si>
  <si>
    <t>в т. ч. кредиторская задолженность 2024г.</t>
  </si>
  <si>
    <t>Приобретение системы аварийного оповещения</t>
  </si>
  <si>
    <t>9.</t>
  </si>
  <si>
    <t>г.Днестровск на 2025 год", принятое на 22-й сессии,</t>
  </si>
  <si>
    <t>26 озыва 14 февраля 2025 года"</t>
  </si>
  <si>
    <t>№   3   от    14     .02.2025 г.</t>
  </si>
  <si>
    <t>Приложение №6</t>
  </si>
  <si>
    <t>№   от     .05.2025 г.</t>
  </si>
  <si>
    <t>4.4</t>
  </si>
  <si>
    <t>стало</t>
  </si>
  <si>
    <t>2.1.</t>
  </si>
  <si>
    <t>Сумма
было</t>
  </si>
  <si>
    <t>Остаток на 01.01.2025г.</t>
  </si>
  <si>
    <t>Доходы</t>
  </si>
  <si>
    <t>Трансферты из РБ</t>
  </si>
  <si>
    <t>Подлежит перечислению в РБ</t>
  </si>
  <si>
    <t>Расходы, в том числе:</t>
  </si>
  <si>
    <t>Приложение № 6</t>
  </si>
  <si>
    <t>№ 1 от 29.12.2025 г.</t>
  </si>
  <si>
    <t xml:space="preserve">к Решению Днестровского городского </t>
  </si>
  <si>
    <t xml:space="preserve">"О внесении изменений в  Решение Днестровского  </t>
  </si>
  <si>
    <t>городского Совета народных депутатов</t>
  </si>
  <si>
    <t xml:space="preserve">№ 3 "Об утверждении местного бюджета </t>
  </si>
  <si>
    <t>г.Днестровск на 2025 год", принятое</t>
  </si>
  <si>
    <t>на 22-й сессии 26 созыва 14 февраля 2025 г."</t>
  </si>
  <si>
    <t>№ 3 от 14 .02.2025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</si>
</sst>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\ _р_._-;\-* #,##0\ _р_._-;_-* &quot;-&quot;??\ _р_._-;_-@_-"/>
    <numFmt numFmtId="165" formatCode="#,###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.5"/>
      <color indexed="8"/>
      <name val="Times New Roman"/>
      <family val="1"/>
      <charset val="204"/>
    </font>
    <font>
      <b/>
      <sz val="11.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.5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.5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2" fillId="0" borderId="1" xfId="0" applyFont="1" applyBorder="1"/>
    <xf numFmtId="0" fontId="4" fillId="0" borderId="2" xfId="0" applyFont="1" applyBorder="1"/>
    <xf numFmtId="0" fontId="2" fillId="0" borderId="0" xfId="0" applyFont="1" applyBorder="1"/>
    <xf numFmtId="164" fontId="5" fillId="0" borderId="2" xfId="1" applyNumberFormat="1" applyFont="1" applyBorder="1"/>
    <xf numFmtId="0" fontId="7" fillId="0" borderId="0" xfId="0" applyFont="1"/>
    <xf numFmtId="0" fontId="2" fillId="0" borderId="13" xfId="0" applyFont="1" applyBorder="1"/>
    <xf numFmtId="0" fontId="7" fillId="0" borderId="9" xfId="0" applyFont="1" applyBorder="1"/>
    <xf numFmtId="0" fontId="7" fillId="0" borderId="15" xfId="0" applyFont="1" applyBorder="1"/>
    <xf numFmtId="164" fontId="6" fillId="0" borderId="15" xfId="1" applyNumberFormat="1" applyFont="1" applyBorder="1"/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4" fillId="0" borderId="1" xfId="0" applyFont="1" applyBorder="1"/>
    <xf numFmtId="164" fontId="5" fillId="0" borderId="0" xfId="1" applyNumberFormat="1" applyFont="1" applyFill="1" applyBorder="1" applyAlignment="1"/>
    <xf numFmtId="164" fontId="6" fillId="2" borderId="4" xfId="1" applyNumberFormat="1" applyFont="1" applyFill="1" applyBorder="1" applyAlignment="1"/>
    <xf numFmtId="164" fontId="5" fillId="2" borderId="0" xfId="1" applyNumberFormat="1" applyFont="1" applyFill="1" applyBorder="1" applyAlignment="1"/>
    <xf numFmtId="0" fontId="10" fillId="2" borderId="3" xfId="0" applyFont="1" applyFill="1" applyBorder="1"/>
    <xf numFmtId="0" fontId="10" fillId="2" borderId="4" xfId="0" applyFont="1" applyFill="1" applyBorder="1" applyAlignment="1">
      <alignment horizontal="right"/>
    </xf>
    <xf numFmtId="0" fontId="11" fillId="2" borderId="3" xfId="0" applyFont="1" applyFill="1" applyBorder="1" applyAlignment="1">
      <alignment horizontal="center"/>
    </xf>
    <xf numFmtId="164" fontId="11" fillId="2" borderId="4" xfId="0" applyNumberFormat="1" applyFont="1" applyFill="1" applyBorder="1" applyAlignment="1"/>
    <xf numFmtId="0" fontId="12" fillId="2" borderId="3" xfId="0" applyFont="1" applyFill="1" applyBorder="1"/>
    <xf numFmtId="164" fontId="9" fillId="2" borderId="0" xfId="0" applyNumberFormat="1" applyFont="1" applyFill="1"/>
    <xf numFmtId="0" fontId="9" fillId="2" borderId="0" xfId="0" applyFont="1" applyFill="1"/>
    <xf numFmtId="16" fontId="2" fillId="2" borderId="13" xfId="0" applyNumberFormat="1" applyFont="1" applyFill="1" applyBorder="1" applyAlignment="1">
      <alignment horizontal="right"/>
    </xf>
    <xf numFmtId="0" fontId="7" fillId="2" borderId="0" xfId="0" applyFont="1" applyFill="1"/>
    <xf numFmtId="165" fontId="7" fillId="0" borderId="0" xfId="0" applyNumberFormat="1" applyFont="1"/>
    <xf numFmtId="165" fontId="8" fillId="0" borderId="17" xfId="0" applyNumberFormat="1" applyFont="1" applyBorder="1" applyAlignment="1">
      <alignment horizontal="center"/>
    </xf>
    <xf numFmtId="165" fontId="8" fillId="0" borderId="15" xfId="0" applyNumberFormat="1" applyFont="1" applyBorder="1" applyAlignment="1">
      <alignment horizontal="center"/>
    </xf>
    <xf numFmtId="0" fontId="13" fillId="2" borderId="4" xfId="0" applyFont="1" applyFill="1" applyBorder="1" applyAlignment="1">
      <alignment wrapText="1"/>
    </xf>
    <xf numFmtId="0" fontId="7" fillId="0" borderId="17" xfId="0" applyFont="1" applyBorder="1"/>
    <xf numFmtId="0" fontId="4" fillId="2" borderId="3" xfId="0" applyFont="1" applyFill="1" applyBorder="1" applyAlignment="1">
      <alignment horizontal="center" vertical="center"/>
    </xf>
    <xf numFmtId="164" fontId="6" fillId="2" borderId="3" xfId="1" applyNumberFormat="1" applyFont="1" applyFill="1" applyBorder="1"/>
    <xf numFmtId="0" fontId="2" fillId="2" borderId="3" xfId="0" applyFont="1" applyFill="1" applyBorder="1"/>
    <xf numFmtId="0" fontId="2" fillId="2" borderId="5" xfId="0" applyFont="1" applyFill="1" applyBorder="1"/>
    <xf numFmtId="0" fontId="2" fillId="2" borderId="6" xfId="0" applyFont="1" applyFill="1" applyBorder="1" applyAlignment="1">
      <alignment horizontal="center"/>
    </xf>
    <xf numFmtId="164" fontId="5" fillId="2" borderId="5" xfId="1" applyNumberFormat="1" applyFont="1" applyFill="1" applyBorder="1"/>
    <xf numFmtId="164" fontId="5" fillId="2" borderId="6" xfId="1" applyNumberFormat="1" applyFont="1" applyFill="1" applyBorder="1" applyAlignment="1"/>
    <xf numFmtId="0" fontId="2" fillId="2" borderId="2" xfId="0" applyFont="1" applyFill="1" applyBorder="1"/>
    <xf numFmtId="16" fontId="2" fillId="2" borderId="7" xfId="0" applyNumberFormat="1" applyFont="1" applyFill="1" applyBorder="1" applyAlignment="1">
      <alignment horizontal="right"/>
    </xf>
    <xf numFmtId="0" fontId="2" fillId="2" borderId="8" xfId="0" applyFont="1" applyFill="1" applyBorder="1" applyAlignment="1">
      <alignment horizontal="left"/>
    </xf>
    <xf numFmtId="0" fontId="4" fillId="2" borderId="2" xfId="0" applyFont="1" applyFill="1" applyBorder="1"/>
    <xf numFmtId="165" fontId="7" fillId="2" borderId="0" xfId="0" applyNumberFormat="1" applyFont="1" applyFill="1"/>
    <xf numFmtId="16" fontId="2" fillId="2" borderId="9" xfId="0" applyNumberFormat="1" applyFont="1" applyFill="1" applyBorder="1" applyAlignment="1">
      <alignment horizontal="right"/>
    </xf>
    <xf numFmtId="0" fontId="2" fillId="2" borderId="10" xfId="0" applyFont="1" applyFill="1" applyBorder="1" applyAlignment="1">
      <alignment horizontal="left"/>
    </xf>
    <xf numFmtId="164" fontId="5" fillId="2" borderId="9" xfId="1" applyNumberFormat="1" applyFont="1" applyFill="1" applyBorder="1"/>
    <xf numFmtId="164" fontId="5" fillId="2" borderId="10" xfId="1" applyNumberFormat="1" applyFont="1" applyFill="1" applyBorder="1" applyAlignment="1">
      <alignment horizontal="right"/>
    </xf>
    <xf numFmtId="0" fontId="2" fillId="2" borderId="9" xfId="0" applyFont="1" applyFill="1" applyBorder="1"/>
    <xf numFmtId="16" fontId="2" fillId="2" borderId="2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left"/>
    </xf>
    <xf numFmtId="164" fontId="5" fillId="2" borderId="2" xfId="1" applyNumberFormat="1" applyFont="1" applyFill="1" applyBorder="1"/>
    <xf numFmtId="16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top" wrapText="1"/>
    </xf>
    <xf numFmtId="16" fontId="2" fillId="2" borderId="11" xfId="0" applyNumberFormat="1" applyFont="1" applyFill="1" applyBorder="1" applyAlignment="1">
      <alignment horizontal="right"/>
    </xf>
    <xf numFmtId="164" fontId="7" fillId="2" borderId="0" xfId="0" applyNumberFormat="1" applyFont="1" applyFill="1"/>
    <xf numFmtId="0" fontId="4" fillId="2" borderId="4" xfId="0" applyFont="1" applyFill="1" applyBorder="1" applyAlignment="1">
      <alignment horizontal="left" wrapText="1"/>
    </xf>
    <xf numFmtId="164" fontId="6" fillId="2" borderId="3" xfId="1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8" fillId="2" borderId="0" xfId="0" applyFont="1" applyFill="1"/>
    <xf numFmtId="16" fontId="4" fillId="2" borderId="11" xfId="0" applyNumberFormat="1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left" wrapText="1"/>
    </xf>
    <xf numFmtId="0" fontId="2" fillId="2" borderId="17" xfId="0" applyFont="1" applyFill="1" applyBorder="1" applyAlignment="1">
      <alignment horizontal="left"/>
    </xf>
    <xf numFmtId="164" fontId="5" fillId="2" borderId="15" xfId="1" applyNumberFormat="1" applyFont="1" applyFill="1" applyBorder="1"/>
    <xf numFmtId="2" fontId="4" fillId="2" borderId="11" xfId="0" applyNumberFormat="1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/>
    </xf>
    <xf numFmtId="165" fontId="8" fillId="2" borderId="0" xfId="0" applyNumberFormat="1" applyFont="1" applyFill="1"/>
    <xf numFmtId="0" fontId="2" fillId="2" borderId="12" xfId="0" applyFont="1" applyFill="1" applyBorder="1" applyAlignment="1">
      <alignment horizontal="left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 applyAlignment="1">
      <alignment horizontal="left"/>
    </xf>
    <xf numFmtId="1" fontId="4" fillId="2" borderId="11" xfId="0" applyNumberFormat="1" applyFont="1" applyFill="1" applyBorder="1" applyAlignment="1">
      <alignment horizontal="center" vertical="center"/>
    </xf>
    <xf numFmtId="1" fontId="15" fillId="2" borderId="11" xfId="0" applyNumberFormat="1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left" wrapText="1"/>
    </xf>
    <xf numFmtId="0" fontId="2" fillId="0" borderId="5" xfId="0" applyFont="1" applyBorder="1"/>
    <xf numFmtId="165" fontId="17" fillId="0" borderId="0" xfId="0" applyNumberFormat="1" applyFont="1" applyAlignment="1">
      <alignment horizontal="center"/>
    </xf>
    <xf numFmtId="0" fontId="2" fillId="2" borderId="14" xfId="0" applyFont="1" applyFill="1" applyBorder="1" applyAlignment="1">
      <alignment horizontal="left" wrapText="1"/>
    </xf>
    <xf numFmtId="0" fontId="7" fillId="0" borderId="2" xfId="0" applyFont="1" applyBorder="1"/>
    <xf numFmtId="0" fontId="7" fillId="0" borderId="0" xfId="0" applyFont="1" applyBorder="1"/>
    <xf numFmtId="164" fontId="6" fillId="0" borderId="2" xfId="1" applyNumberFormat="1" applyFont="1" applyBorder="1"/>
    <xf numFmtId="165" fontId="8" fillId="0" borderId="0" xfId="0" applyNumberFormat="1" applyFont="1" applyBorder="1" applyAlignment="1">
      <alignment horizontal="center"/>
    </xf>
    <xf numFmtId="165" fontId="8" fillId="0" borderId="2" xfId="0" applyNumberFormat="1" applyFont="1" applyBorder="1" applyAlignment="1">
      <alignment horizontal="center"/>
    </xf>
    <xf numFmtId="0" fontId="10" fillId="2" borderId="12" xfId="0" applyFont="1" applyFill="1" applyBorder="1" applyAlignment="1">
      <alignment horizontal="left" wrapText="1"/>
    </xf>
    <xf numFmtId="0" fontId="12" fillId="0" borderId="14" xfId="0" applyFont="1" applyBorder="1"/>
    <xf numFmtId="0" fontId="12" fillId="0" borderId="6" xfId="0" applyFont="1" applyBorder="1"/>
    <xf numFmtId="0" fontId="9" fillId="0" borderId="10" xfId="0" applyFont="1" applyBorder="1" applyAlignment="1">
      <alignment horizontal="right"/>
    </xf>
    <xf numFmtId="0" fontId="9" fillId="0" borderId="10" xfId="0" applyFont="1" applyBorder="1"/>
    <xf numFmtId="0" fontId="9" fillId="0" borderId="17" xfId="0" applyFont="1" applyBorder="1"/>
    <xf numFmtId="164" fontId="14" fillId="0" borderId="0" xfId="0" applyNumberFormat="1" applyFont="1"/>
    <xf numFmtId="0" fontId="19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1" fillId="0" borderId="0" xfId="0" applyFont="1" applyBorder="1" applyAlignment="1">
      <alignment horizontal="right"/>
    </xf>
    <xf numFmtId="16" fontId="2" fillId="2" borderId="3" xfId="0" applyNumberFormat="1" applyFont="1" applyFill="1" applyBorder="1" applyAlignment="1">
      <alignment horizontal="right"/>
    </xf>
    <xf numFmtId="49" fontId="2" fillId="2" borderId="9" xfId="0" applyNumberFormat="1" applyFont="1" applyFill="1" applyBorder="1" applyAlignment="1">
      <alignment horizontal="right"/>
    </xf>
    <xf numFmtId="49" fontId="2" fillId="2" borderId="15" xfId="0" applyNumberFormat="1" applyFont="1" applyFill="1" applyBorder="1" applyAlignment="1">
      <alignment horizontal="right"/>
    </xf>
    <xf numFmtId="49" fontId="4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right"/>
    </xf>
    <xf numFmtId="0" fontId="2" fillId="2" borderId="10" xfId="0" applyFont="1" applyFill="1" applyBorder="1" applyAlignment="1">
      <alignment horizontal="left" wrapText="1"/>
    </xf>
    <xf numFmtId="4" fontId="17" fillId="3" borderId="0" xfId="0" applyNumberFormat="1" applyFont="1" applyFill="1" applyAlignment="1">
      <alignment horizontal="center"/>
    </xf>
    <xf numFmtId="4" fontId="7" fillId="0" borderId="0" xfId="0" applyNumberFormat="1" applyFont="1" applyAlignment="1">
      <alignment horizontal="center"/>
    </xf>
    <xf numFmtId="164" fontId="5" fillId="0" borderId="7" xfId="1" applyNumberFormat="1" applyFont="1" applyFill="1" applyBorder="1"/>
    <xf numFmtId="164" fontId="5" fillId="0" borderId="9" xfId="1" applyNumberFormat="1" applyFont="1" applyFill="1" applyBorder="1"/>
    <xf numFmtId="164" fontId="6" fillId="0" borderId="11" xfId="1" applyNumberFormat="1" applyFont="1" applyFill="1" applyBorder="1"/>
    <xf numFmtId="165" fontId="6" fillId="0" borderId="12" xfId="1" applyNumberFormat="1" applyFont="1" applyFill="1" applyBorder="1" applyAlignment="1"/>
    <xf numFmtId="164" fontId="11" fillId="0" borderId="11" xfId="1" applyNumberFormat="1" applyFont="1" applyFill="1" applyBorder="1"/>
    <xf numFmtId="164" fontId="16" fillId="0" borderId="11" xfId="1" applyNumberFormat="1" applyFont="1" applyFill="1" applyBorder="1"/>
    <xf numFmtId="165" fontId="16" fillId="0" borderId="12" xfId="1" applyNumberFormat="1" applyFont="1" applyFill="1" applyBorder="1" applyAlignment="1"/>
    <xf numFmtId="165" fontId="11" fillId="0" borderId="12" xfId="1" applyNumberFormat="1" applyFont="1" applyFill="1" applyBorder="1" applyAlignment="1"/>
    <xf numFmtId="164" fontId="11" fillId="0" borderId="13" xfId="1" applyNumberFormat="1" applyFont="1" applyFill="1" applyBorder="1"/>
    <xf numFmtId="165" fontId="10" fillId="0" borderId="14" xfId="0" applyNumberFormat="1" applyFont="1" applyFill="1" applyBorder="1" applyAlignment="1">
      <alignment horizontal="center"/>
    </xf>
    <xf numFmtId="164" fontId="11" fillId="0" borderId="5" xfId="1" applyNumberFormat="1" applyFont="1" applyFill="1" applyBorder="1"/>
    <xf numFmtId="165" fontId="10" fillId="0" borderId="6" xfId="0" applyNumberFormat="1" applyFont="1" applyFill="1" applyBorder="1" applyAlignment="1">
      <alignment horizontal="center"/>
    </xf>
    <xf numFmtId="165" fontId="11" fillId="0" borderId="10" xfId="1" applyNumberFormat="1" applyFont="1" applyFill="1" applyBorder="1" applyAlignment="1">
      <alignment horizontal="center"/>
    </xf>
    <xf numFmtId="164" fontId="11" fillId="0" borderId="9" xfId="1" applyNumberFormat="1" applyFont="1" applyFill="1" applyBorder="1"/>
    <xf numFmtId="165" fontId="18" fillId="0" borderId="10" xfId="0" applyNumberFormat="1" applyFont="1" applyFill="1" applyBorder="1" applyAlignment="1">
      <alignment horizontal="center"/>
    </xf>
    <xf numFmtId="164" fontId="18" fillId="0" borderId="10" xfId="0" applyNumberFormat="1" applyFont="1" applyFill="1" applyBorder="1" applyAlignment="1">
      <alignment horizontal="center"/>
    </xf>
    <xf numFmtId="164" fontId="11" fillId="0" borderId="15" xfId="1" applyNumberFormat="1" applyFont="1" applyFill="1" applyBorder="1"/>
    <xf numFmtId="164" fontId="18" fillId="0" borderId="17" xfId="0" applyNumberFormat="1" applyFont="1" applyFill="1" applyBorder="1" applyAlignment="1">
      <alignment horizontal="center"/>
    </xf>
    <xf numFmtId="164" fontId="6" fillId="2" borderId="22" xfId="1" applyNumberFormat="1" applyFont="1" applyFill="1" applyBorder="1" applyAlignment="1">
      <alignment horizontal="center"/>
    </xf>
    <xf numFmtId="165" fontId="6" fillId="0" borderId="3" xfId="1" applyNumberFormat="1" applyFont="1" applyFill="1" applyBorder="1" applyAlignment="1"/>
    <xf numFmtId="0" fontId="19" fillId="0" borderId="0" xfId="0" applyFont="1"/>
    <xf numFmtId="0" fontId="19" fillId="0" borderId="0" xfId="0" applyFont="1" applyFill="1"/>
    <xf numFmtId="0" fontId="19" fillId="0" borderId="0" xfId="0" applyFont="1" applyFill="1" applyAlignment="1">
      <alignment horizontal="right"/>
    </xf>
    <xf numFmtId="164" fontId="5" fillId="0" borderId="24" xfId="1" applyNumberFormat="1" applyFont="1" applyFill="1" applyBorder="1"/>
    <xf numFmtId="164" fontId="5" fillId="0" borderId="29" xfId="1" applyNumberFormat="1" applyFont="1" applyFill="1" applyBorder="1"/>
    <xf numFmtId="164" fontId="5" fillId="2" borderId="30" xfId="1" applyNumberFormat="1" applyFont="1" applyFill="1" applyBorder="1"/>
    <xf numFmtId="164" fontId="5" fillId="0" borderId="22" xfId="1" applyNumberFormat="1" applyFont="1" applyFill="1" applyBorder="1"/>
    <xf numFmtId="164" fontId="5" fillId="2" borderId="22" xfId="1" applyNumberFormat="1" applyFont="1" applyFill="1" applyBorder="1"/>
    <xf numFmtId="164" fontId="6" fillId="2" borderId="29" xfId="1" applyNumberFormat="1" applyFont="1" applyFill="1" applyBorder="1" applyAlignment="1">
      <alignment horizontal="center"/>
    </xf>
    <xf numFmtId="164" fontId="5" fillId="0" borderId="30" xfId="1" applyNumberFormat="1" applyFont="1" applyFill="1" applyBorder="1"/>
    <xf numFmtId="164" fontId="5" fillId="0" borderId="25" xfId="1" applyNumberFormat="1" applyFont="1" applyFill="1" applyBorder="1"/>
    <xf numFmtId="164" fontId="5" fillId="0" borderId="26" xfId="1" applyNumberFormat="1" applyFont="1" applyFill="1" applyBorder="1"/>
    <xf numFmtId="0" fontId="2" fillId="2" borderId="27" xfId="0" applyFont="1" applyFill="1" applyBorder="1" applyAlignment="1">
      <alignment horizontal="center"/>
    </xf>
    <xf numFmtId="0" fontId="2" fillId="2" borderId="31" xfId="0" applyFont="1" applyFill="1" applyBorder="1"/>
    <xf numFmtId="0" fontId="2" fillId="2" borderId="23" xfId="0" applyFont="1" applyFill="1" applyBorder="1" applyAlignment="1">
      <alignment horizontal="center"/>
    </xf>
    <xf numFmtId="0" fontId="2" fillId="2" borderId="31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164" fontId="5" fillId="0" borderId="13" xfId="1" applyNumberFormat="1" applyFont="1" applyFill="1" applyBorder="1" applyAlignment="1"/>
    <xf numFmtId="164" fontId="5" fillId="0" borderId="11" xfId="1" applyNumberFormat="1" applyFont="1" applyFill="1" applyBorder="1" applyAlignment="1"/>
    <xf numFmtId="164" fontId="5" fillId="2" borderId="2" xfId="1" applyNumberFormat="1" applyFont="1" applyFill="1" applyBorder="1" applyAlignment="1"/>
    <xf numFmtId="165" fontId="5" fillId="0" borderId="3" xfId="1" applyNumberFormat="1" applyFont="1" applyFill="1" applyBorder="1" applyAlignment="1"/>
    <xf numFmtId="165" fontId="5" fillId="2" borderId="3" xfId="1" applyNumberFormat="1" applyFont="1" applyFill="1" applyBorder="1" applyAlignment="1"/>
    <xf numFmtId="165" fontId="5" fillId="0" borderId="2" xfId="1" applyNumberFormat="1" applyFont="1" applyFill="1" applyBorder="1" applyAlignment="1"/>
    <xf numFmtId="165" fontId="5" fillId="0" borderId="9" xfId="1" applyNumberFormat="1" applyFont="1" applyFill="1" applyBorder="1" applyAlignment="1"/>
    <xf numFmtId="165" fontId="5" fillId="0" borderId="15" xfId="1" applyNumberFormat="1" applyFont="1" applyFill="1" applyBorder="1" applyAlignment="1"/>
    <xf numFmtId="165" fontId="5" fillId="0" borderId="5" xfId="1" applyNumberFormat="1" applyFont="1" applyFill="1" applyBorder="1" applyAlignment="1"/>
    <xf numFmtId="165" fontId="5" fillId="2" borderId="9" xfId="1" applyNumberFormat="1" applyFont="1" applyFill="1" applyBorder="1" applyAlignment="1"/>
    <xf numFmtId="165" fontId="5" fillId="2" borderId="15" xfId="1" applyNumberFormat="1" applyFont="1" applyFill="1" applyBorder="1" applyAlignment="1"/>
    <xf numFmtId="165" fontId="5" fillId="2" borderId="2" xfId="1" applyNumberFormat="1" applyFont="1" applyFill="1" applyBorder="1" applyAlignment="1"/>
    <xf numFmtId="0" fontId="2" fillId="2" borderId="18" xfId="0" applyFont="1" applyFill="1" applyBorder="1" applyAlignment="1">
      <alignment horizontal="left"/>
    </xf>
    <xf numFmtId="164" fontId="5" fillId="0" borderId="5" xfId="1" applyNumberFormat="1" applyFont="1" applyFill="1" applyBorder="1"/>
    <xf numFmtId="2" fontId="4" fillId="2" borderId="3" xfId="0" applyNumberFormat="1" applyFont="1" applyFill="1" applyBorder="1" applyAlignment="1">
      <alignment horizontal="center" vertical="center"/>
    </xf>
    <xf numFmtId="164" fontId="6" fillId="0" borderId="3" xfId="1" applyNumberFormat="1" applyFont="1" applyFill="1" applyBorder="1"/>
    <xf numFmtId="0" fontId="4" fillId="2" borderId="23" xfId="0" applyFont="1" applyFill="1" applyBorder="1" applyAlignment="1">
      <alignment horizontal="center"/>
    </xf>
    <xf numFmtId="49" fontId="2" fillId="2" borderId="7" xfId="0" applyNumberFormat="1" applyFont="1" applyFill="1" applyBorder="1" applyAlignment="1">
      <alignment horizontal="right" vertical="center"/>
    </xf>
    <xf numFmtId="0" fontId="2" fillId="2" borderId="19" xfId="0" applyFont="1" applyFill="1" applyBorder="1" applyAlignment="1">
      <alignment horizontal="left" vertical="top" wrapText="1"/>
    </xf>
    <xf numFmtId="43" fontId="7" fillId="0" borderId="0" xfId="0" applyNumberFormat="1" applyFont="1"/>
    <xf numFmtId="43" fontId="7" fillId="0" borderId="0" xfId="0" applyNumberFormat="1" applyFont="1" applyAlignment="1">
      <alignment horizontal="center"/>
    </xf>
    <xf numFmtId="2" fontId="10" fillId="0" borderId="11" xfId="0" applyNumberFormat="1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left" wrapText="1"/>
    </xf>
    <xf numFmtId="164" fontId="22" fillId="0" borderId="0" xfId="0" applyNumberFormat="1" applyFont="1" applyAlignment="1">
      <alignment horizontal="center"/>
    </xf>
    <xf numFmtId="164" fontId="5" fillId="0" borderId="33" xfId="1" applyNumberFormat="1" applyFont="1" applyFill="1" applyBorder="1"/>
    <xf numFmtId="165" fontId="5" fillId="0" borderId="7" xfId="1" applyNumberFormat="1" applyFont="1" applyFill="1" applyBorder="1" applyAlignment="1"/>
    <xf numFmtId="0" fontId="2" fillId="2" borderId="17" xfId="0" applyFont="1" applyFill="1" applyBorder="1" applyAlignment="1">
      <alignment horizontal="left" wrapText="1"/>
    </xf>
    <xf numFmtId="165" fontId="6" fillId="0" borderId="3" xfId="1" applyNumberFormat="1" applyFont="1" applyFill="1" applyBorder="1" applyAlignment="1">
      <alignment horizontal="center"/>
    </xf>
    <xf numFmtId="0" fontId="4" fillId="0" borderId="20" xfId="0" applyFont="1" applyFill="1" applyBorder="1"/>
    <xf numFmtId="165" fontId="5" fillId="0" borderId="8" xfId="1" applyNumberFormat="1" applyFont="1" applyFill="1" applyBorder="1" applyAlignment="1">
      <alignment horizontal="center"/>
    </xf>
    <xf numFmtId="0" fontId="4" fillId="0" borderId="2" xfId="0" applyFont="1" applyFill="1" applyBorder="1"/>
    <xf numFmtId="164" fontId="6" fillId="0" borderId="4" xfId="1" applyNumberFormat="1" applyFont="1" applyFill="1" applyBorder="1" applyAlignment="1"/>
    <xf numFmtId="0" fontId="4" fillId="0" borderId="3" xfId="0" applyFont="1" applyFill="1" applyBorder="1"/>
    <xf numFmtId="164" fontId="6" fillId="0" borderId="3" xfId="1" applyNumberFormat="1" applyFont="1" applyFill="1" applyBorder="1" applyAlignment="1"/>
    <xf numFmtId="0" fontId="4" fillId="0" borderId="23" xfId="0" applyFont="1" applyFill="1" applyBorder="1"/>
    <xf numFmtId="165" fontId="6" fillId="0" borderId="11" xfId="1" applyNumberFormat="1" applyFont="1" applyFill="1" applyBorder="1" applyAlignment="1"/>
    <xf numFmtId="0" fontId="10" fillId="0" borderId="21" xfId="0" applyFont="1" applyFill="1" applyBorder="1"/>
    <xf numFmtId="2" fontId="10" fillId="0" borderId="11" xfId="0" applyNumberFormat="1" applyFont="1" applyFill="1" applyBorder="1" applyAlignment="1">
      <alignment horizontal="center" vertical="center"/>
    </xf>
    <xf numFmtId="165" fontId="11" fillId="0" borderId="3" xfId="1" applyNumberFormat="1" applyFont="1" applyFill="1" applyBorder="1" applyAlignment="1"/>
    <xf numFmtId="0" fontId="19" fillId="0" borderId="0" xfId="0" applyFont="1" applyFill="1" applyAlignment="1">
      <alignment horizontal="right"/>
    </xf>
    <xf numFmtId="0" fontId="19" fillId="0" borderId="0" xfId="0" applyFont="1" applyAlignment="1">
      <alignment horizontal="right"/>
    </xf>
    <xf numFmtId="2" fontId="10" fillId="0" borderId="11" xfId="0" applyNumberFormat="1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165" fontId="11" fillId="3" borderId="3" xfId="1" applyNumberFormat="1" applyFont="1" applyFill="1" applyBorder="1" applyAlignment="1">
      <alignment horizontal="center"/>
    </xf>
    <xf numFmtId="165" fontId="5" fillId="3" borderId="5" xfId="1" applyNumberFormat="1" applyFont="1" applyFill="1" applyBorder="1" applyAlignment="1"/>
    <xf numFmtId="165" fontId="6" fillId="3" borderId="11" xfId="1" applyNumberFormat="1" applyFont="1" applyFill="1" applyBorder="1" applyAlignment="1"/>
    <xf numFmtId="165" fontId="5" fillId="3" borderId="2" xfId="1" applyNumberFormat="1" applyFont="1" applyFill="1" applyBorder="1" applyAlignment="1"/>
    <xf numFmtId="165" fontId="5" fillId="3" borderId="9" xfId="1" applyNumberFormat="1" applyFont="1" applyFill="1" applyBorder="1" applyAlignment="1"/>
    <xf numFmtId="165" fontId="5" fillId="3" borderId="7" xfId="1" applyNumberFormat="1" applyFont="1" applyFill="1" applyBorder="1" applyAlignment="1"/>
    <xf numFmtId="165" fontId="5" fillId="3" borderId="15" xfId="1" applyNumberFormat="1" applyFont="1" applyFill="1" applyBorder="1" applyAlignment="1"/>
    <xf numFmtId="164" fontId="6" fillId="3" borderId="4" xfId="1" applyNumberFormat="1" applyFont="1" applyFill="1" applyBorder="1" applyAlignment="1"/>
    <xf numFmtId="164" fontId="5" fillId="3" borderId="13" xfId="1" applyNumberFormat="1" applyFont="1" applyFill="1" applyBorder="1" applyAlignment="1"/>
    <xf numFmtId="164" fontId="5" fillId="3" borderId="11" xfId="1" applyNumberFormat="1" applyFont="1" applyFill="1" applyBorder="1" applyAlignment="1"/>
    <xf numFmtId="0" fontId="4" fillId="0" borderId="2" xfId="0" applyFont="1" applyBorder="1" applyAlignment="1">
      <alignment horizontal="center"/>
    </xf>
    <xf numFmtId="0" fontId="4" fillId="2" borderId="11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wrapText="1"/>
    </xf>
    <xf numFmtId="164" fontId="6" fillId="2" borderId="11" xfId="1" applyNumberFormat="1" applyFont="1" applyFill="1" applyBorder="1"/>
    <xf numFmtId="164" fontId="6" fillId="2" borderId="12" xfId="1" applyNumberFormat="1" applyFont="1" applyFill="1" applyBorder="1" applyAlignment="1"/>
    <xf numFmtId="0" fontId="2" fillId="2" borderId="11" xfId="0" applyFont="1" applyFill="1" applyBorder="1"/>
    <xf numFmtId="0" fontId="4" fillId="0" borderId="34" xfId="0" applyFont="1" applyBorder="1"/>
    <xf numFmtId="0" fontId="4" fillId="0" borderId="35" xfId="0" applyFont="1" applyBorder="1"/>
    <xf numFmtId="164" fontId="5" fillId="0" borderId="35" xfId="1" applyNumberFormat="1" applyFont="1" applyBorder="1"/>
    <xf numFmtId="0" fontId="2" fillId="0" borderId="36" xfId="0" applyFont="1" applyBorder="1"/>
    <xf numFmtId="0" fontId="7" fillId="0" borderId="7" xfId="0" applyFont="1" applyBorder="1"/>
    <xf numFmtId="0" fontId="9" fillId="0" borderId="8" xfId="0" applyFont="1" applyBorder="1"/>
    <xf numFmtId="164" fontId="11" fillId="0" borderId="7" xfId="1" applyNumberFormat="1" applyFont="1" applyFill="1" applyBorder="1"/>
    <xf numFmtId="164" fontId="18" fillId="0" borderId="8" xfId="0" applyNumberFormat="1" applyFont="1" applyFill="1" applyBorder="1" applyAlignment="1">
      <alignment horizontal="center"/>
    </xf>
    <xf numFmtId="0" fontId="7" fillId="0" borderId="3" xfId="0" applyFont="1" applyBorder="1"/>
    <xf numFmtId="164" fontId="11" fillId="0" borderId="3" xfId="1" applyNumberFormat="1" applyFont="1" applyFill="1" applyBorder="1"/>
    <xf numFmtId="164" fontId="18" fillId="0" borderId="4" xfId="0" applyNumberFormat="1" applyFont="1" applyFill="1" applyBorder="1" applyAlignment="1">
      <alignment horizontal="center"/>
    </xf>
    <xf numFmtId="164" fontId="6" fillId="0" borderId="35" xfId="1" applyNumberFormat="1" applyFont="1" applyFill="1" applyBorder="1" applyAlignment="1"/>
    <xf numFmtId="0" fontId="19" fillId="0" borderId="0" xfId="0" applyFont="1" applyAlignment="1">
      <alignment horizontal="right"/>
    </xf>
    <xf numFmtId="0" fontId="19" fillId="0" borderId="0" xfId="0" applyFont="1" applyFill="1" applyAlignment="1">
      <alignment horizontal="right"/>
    </xf>
    <xf numFmtId="0" fontId="19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2" fontId="10" fillId="0" borderId="1" xfId="0" applyNumberFormat="1" applyFont="1" applyFill="1" applyBorder="1" applyAlignment="1">
      <alignment horizontal="center" vertical="center"/>
    </xf>
    <xf numFmtId="2" fontId="10" fillId="0" borderId="1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6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6" xfId="0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80"/>
  <sheetViews>
    <sheetView tabSelected="1" view="pageBreakPreview" zoomScaleNormal="100" zoomScaleSheetLayoutView="100" workbookViewId="0">
      <selection activeCell="A16" sqref="A16:E16"/>
    </sheetView>
  </sheetViews>
  <sheetFormatPr defaultRowHeight="15" x14ac:dyDescent="0.25"/>
  <cols>
    <col min="1" max="1" width="9" style="8" customWidth="1"/>
    <col min="2" max="2" width="54.28515625" style="8" customWidth="1"/>
    <col min="3" max="3" width="14.5703125" style="8" customWidth="1"/>
    <col min="4" max="4" width="15.85546875" style="14" customWidth="1"/>
    <col min="5" max="5" width="19.85546875" style="8" customWidth="1"/>
    <col min="6" max="6" width="13.5703125" style="8" customWidth="1"/>
    <col min="7" max="7" width="13.85546875" style="8" bestFit="1" customWidth="1"/>
    <col min="8" max="16384" width="9.140625" style="8"/>
  </cols>
  <sheetData>
    <row r="1" spans="1:5" x14ac:dyDescent="0.25">
      <c r="B1" s="89"/>
      <c r="C1" s="89"/>
      <c r="D1" s="89"/>
      <c r="E1" s="89" t="s">
        <v>81</v>
      </c>
    </row>
    <row r="2" spans="1:5" x14ac:dyDescent="0.25">
      <c r="B2" s="89"/>
      <c r="C2" s="89"/>
      <c r="D2" s="89"/>
      <c r="E2" s="90" t="s">
        <v>83</v>
      </c>
    </row>
    <row r="3" spans="1:5" x14ac:dyDescent="0.25">
      <c r="B3" s="209"/>
      <c r="C3" s="209"/>
      <c r="D3" s="209"/>
      <c r="E3" s="90" t="s">
        <v>43</v>
      </c>
    </row>
    <row r="4" spans="1:5" x14ac:dyDescent="0.25">
      <c r="B4" s="89"/>
      <c r="C4" s="89"/>
      <c r="D4" s="89"/>
      <c r="E4" s="90" t="s">
        <v>82</v>
      </c>
    </row>
    <row r="5" spans="1:5" x14ac:dyDescent="0.25">
      <c r="B5" s="89"/>
      <c r="C5" s="89"/>
      <c r="D5" s="89"/>
      <c r="E5" s="91" t="s">
        <v>84</v>
      </c>
    </row>
    <row r="6" spans="1:5" x14ac:dyDescent="0.25">
      <c r="B6" s="209"/>
      <c r="C6" s="209"/>
      <c r="D6" s="209"/>
      <c r="E6" s="91" t="s">
        <v>85</v>
      </c>
    </row>
    <row r="7" spans="1:5" x14ac:dyDescent="0.25">
      <c r="B7" s="89"/>
      <c r="C7" s="89"/>
      <c r="D7" s="89"/>
      <c r="E7" s="91" t="s">
        <v>86</v>
      </c>
    </row>
    <row r="8" spans="1:5" x14ac:dyDescent="0.25">
      <c r="B8" s="89"/>
      <c r="C8" s="89"/>
      <c r="D8" s="89"/>
      <c r="E8" s="91" t="s">
        <v>87</v>
      </c>
    </row>
    <row r="9" spans="1:5" ht="15.75" x14ac:dyDescent="0.25">
      <c r="A9" s="1"/>
      <c r="B9" s="89"/>
      <c r="C9" s="89"/>
      <c r="D9" s="89"/>
      <c r="E9" s="91" t="s">
        <v>88</v>
      </c>
    </row>
    <row r="10" spans="1:5" ht="15.75" x14ac:dyDescent="0.25">
      <c r="A10" s="1"/>
      <c r="B10" s="209"/>
      <c r="C10" s="209"/>
      <c r="D10" s="209"/>
      <c r="E10" s="91"/>
    </row>
    <row r="11" spans="1:5" ht="15.75" x14ac:dyDescent="0.25">
      <c r="A11" s="1"/>
      <c r="B11" s="120"/>
      <c r="C11" s="121"/>
      <c r="D11" s="122"/>
      <c r="E11" s="89" t="s">
        <v>44</v>
      </c>
    </row>
    <row r="12" spans="1:5" ht="15.75" x14ac:dyDescent="0.25">
      <c r="A12" s="1"/>
      <c r="B12" s="210" t="s">
        <v>42</v>
      </c>
      <c r="C12" s="210"/>
      <c r="D12" s="210"/>
      <c r="E12" s="210"/>
    </row>
    <row r="13" spans="1:5" ht="15.75" x14ac:dyDescent="0.25">
      <c r="A13" s="1"/>
      <c r="B13" s="211" t="s">
        <v>43</v>
      </c>
      <c r="C13" s="211"/>
      <c r="D13" s="211"/>
      <c r="E13" s="211"/>
    </row>
    <row r="14" spans="1:5" ht="15.75" x14ac:dyDescent="0.25">
      <c r="A14" s="1"/>
      <c r="B14" s="211" t="s">
        <v>89</v>
      </c>
      <c r="C14" s="211"/>
      <c r="D14" s="211"/>
      <c r="E14" s="211"/>
    </row>
    <row r="15" spans="1:5" ht="15.75" x14ac:dyDescent="0.25">
      <c r="A15" s="1"/>
      <c r="B15" s="89"/>
      <c r="C15" s="89"/>
      <c r="D15" s="89"/>
      <c r="E15" s="89" t="s">
        <v>54</v>
      </c>
    </row>
    <row r="16" spans="1:5" ht="16.5" x14ac:dyDescent="0.25">
      <c r="A16" s="212" t="s">
        <v>0</v>
      </c>
      <c r="B16" s="212"/>
      <c r="C16" s="212"/>
      <c r="D16" s="212"/>
      <c r="E16" s="212"/>
    </row>
    <row r="17" spans="1:7" ht="16.5" x14ac:dyDescent="0.25">
      <c r="A17" s="212" t="s">
        <v>1</v>
      </c>
      <c r="B17" s="212"/>
      <c r="C17" s="212"/>
      <c r="D17" s="212"/>
      <c r="E17" s="212"/>
    </row>
    <row r="18" spans="1:7" ht="16.5" x14ac:dyDescent="0.25">
      <c r="A18" s="212" t="s">
        <v>2</v>
      </c>
      <c r="B18" s="212"/>
      <c r="C18" s="212"/>
      <c r="D18" s="212"/>
      <c r="E18" s="212"/>
    </row>
    <row r="19" spans="1:7" ht="16.5" x14ac:dyDescent="0.25">
      <c r="A19" s="212" t="s">
        <v>55</v>
      </c>
      <c r="B19" s="212"/>
      <c r="C19" s="212"/>
      <c r="D19" s="212"/>
      <c r="E19" s="212"/>
    </row>
    <row r="20" spans="1:7" ht="15.75" x14ac:dyDescent="0.25">
      <c r="A20" s="3"/>
      <c r="B20" s="3"/>
      <c r="C20" s="3"/>
      <c r="D20" s="3"/>
      <c r="E20" s="3"/>
    </row>
    <row r="21" spans="1:7" ht="16.5" thickBot="1" x14ac:dyDescent="0.3">
      <c r="A21" s="1"/>
      <c r="B21" s="1"/>
      <c r="C21" s="1"/>
      <c r="D21" s="13"/>
      <c r="E21" s="2" t="s">
        <v>3</v>
      </c>
    </row>
    <row r="22" spans="1:7" ht="15.75" x14ac:dyDescent="0.25">
      <c r="A22" s="215" t="s">
        <v>4</v>
      </c>
      <c r="B22" s="217" t="s">
        <v>5</v>
      </c>
      <c r="C22" s="215" t="s">
        <v>6</v>
      </c>
      <c r="D22" s="219" t="s">
        <v>7</v>
      </c>
      <c r="E22" s="15"/>
    </row>
    <row r="23" spans="1:7" ht="16.5" thickBot="1" x14ac:dyDescent="0.3">
      <c r="A23" s="216"/>
      <c r="B23" s="218"/>
      <c r="C23" s="216"/>
      <c r="D23" s="220"/>
      <c r="E23" s="191" t="s">
        <v>8</v>
      </c>
    </row>
    <row r="24" spans="1:7" ht="25.5" customHeight="1" thickBot="1" x14ac:dyDescent="0.3">
      <c r="A24" s="197"/>
      <c r="B24" s="198" t="s">
        <v>76</v>
      </c>
      <c r="C24" s="199"/>
      <c r="D24" s="208">
        <v>6779535</v>
      </c>
      <c r="E24" s="200"/>
    </row>
    <row r="25" spans="1:7" ht="25.5" customHeight="1" thickBot="1" x14ac:dyDescent="0.3">
      <c r="A25" s="197"/>
      <c r="B25" s="198" t="s">
        <v>77</v>
      </c>
      <c r="C25" s="199"/>
      <c r="D25" s="208">
        <v>5440121</v>
      </c>
      <c r="E25" s="200"/>
    </row>
    <row r="26" spans="1:7" ht="25.5" customHeight="1" thickBot="1" x14ac:dyDescent="0.3">
      <c r="A26" s="197"/>
      <c r="B26" s="198" t="s">
        <v>80</v>
      </c>
      <c r="C26" s="199"/>
      <c r="D26" s="208">
        <v>4662090</v>
      </c>
      <c r="E26" s="200"/>
    </row>
    <row r="27" spans="1:7" s="27" customFormat="1" ht="32.25" thickBot="1" x14ac:dyDescent="0.3">
      <c r="A27" s="192" t="s">
        <v>9</v>
      </c>
      <c r="B27" s="193" t="s">
        <v>25</v>
      </c>
      <c r="C27" s="194">
        <v>130100</v>
      </c>
      <c r="D27" s="195">
        <f>SUM(D29:D30)</f>
        <v>3847070</v>
      </c>
      <c r="E27" s="196"/>
    </row>
    <row r="28" spans="1:7" s="27" customFormat="1" ht="15.75" x14ac:dyDescent="0.25">
      <c r="A28" s="36"/>
      <c r="B28" s="37" t="s">
        <v>10</v>
      </c>
      <c r="C28" s="38"/>
      <c r="D28" s="39"/>
      <c r="E28" s="40"/>
    </row>
    <row r="29" spans="1:7" s="27" customFormat="1" ht="16.5" thickBot="1" x14ac:dyDescent="0.3">
      <c r="A29" s="41" t="s">
        <v>17</v>
      </c>
      <c r="B29" s="42" t="s">
        <v>27</v>
      </c>
      <c r="C29" s="100">
        <v>130130</v>
      </c>
      <c r="D29" s="167">
        <v>3847070</v>
      </c>
      <c r="E29" s="168" t="s">
        <v>36</v>
      </c>
      <c r="G29" s="44"/>
    </row>
    <row r="30" spans="1:7" s="27" customFormat="1" ht="15.75" hidden="1" x14ac:dyDescent="0.25">
      <c r="A30" s="45"/>
      <c r="B30" s="46"/>
      <c r="C30" s="47"/>
      <c r="D30" s="48"/>
      <c r="E30" s="49"/>
    </row>
    <row r="31" spans="1:7" s="27" customFormat="1" ht="16.5" hidden="1" thickBot="1" x14ac:dyDescent="0.3">
      <c r="A31" s="50"/>
      <c r="B31" s="51"/>
      <c r="C31" s="52"/>
      <c r="D31" s="18"/>
      <c r="E31" s="40"/>
    </row>
    <row r="32" spans="1:7" s="27" customFormat="1" ht="48" hidden="1" thickBot="1" x14ac:dyDescent="0.3">
      <c r="A32" s="53" t="s">
        <v>12</v>
      </c>
      <c r="B32" s="54" t="s">
        <v>29</v>
      </c>
      <c r="C32" s="118" t="s">
        <v>13</v>
      </c>
      <c r="D32" s="169">
        <f>SUM(D33:D34)</f>
        <v>0</v>
      </c>
      <c r="E32" s="170" t="s">
        <v>37</v>
      </c>
    </row>
    <row r="33" spans="1:12" s="27" customFormat="1" ht="19.5" hidden="1" customHeight="1" x14ac:dyDescent="0.25">
      <c r="A33" s="26" t="s">
        <v>18</v>
      </c>
      <c r="B33" s="76" t="s">
        <v>33</v>
      </c>
      <c r="C33" s="123">
        <v>240310</v>
      </c>
      <c r="D33" s="138"/>
      <c r="E33" s="132" t="s">
        <v>20</v>
      </c>
    </row>
    <row r="34" spans="1:12" s="27" customFormat="1" ht="16.5" hidden="1" thickBot="1" x14ac:dyDescent="0.3">
      <c r="A34" s="55" t="s">
        <v>60</v>
      </c>
      <c r="B34" s="68" t="s">
        <v>59</v>
      </c>
      <c r="C34" s="124">
        <v>290000</v>
      </c>
      <c r="D34" s="139"/>
      <c r="E34" s="132" t="s">
        <v>20</v>
      </c>
      <c r="F34" s="56"/>
      <c r="G34" s="56"/>
      <c r="L34" s="25"/>
    </row>
    <row r="35" spans="1:12" s="27" customFormat="1" ht="44.25" customHeight="1" thickBot="1" x14ac:dyDescent="0.3">
      <c r="A35" s="33" t="s">
        <v>12</v>
      </c>
      <c r="B35" s="57" t="s">
        <v>30</v>
      </c>
      <c r="C35" s="118" t="s">
        <v>13</v>
      </c>
      <c r="D35" s="171">
        <f>SUM(D37:D38)</f>
        <v>590020</v>
      </c>
      <c r="E35" s="172" t="s">
        <v>28</v>
      </c>
      <c r="G35" s="56"/>
    </row>
    <row r="36" spans="1:12" s="27" customFormat="1" ht="16.5" thickBot="1" x14ac:dyDescent="0.3">
      <c r="A36" s="43"/>
      <c r="B36" s="59" t="s">
        <v>10</v>
      </c>
      <c r="C36" s="125"/>
      <c r="D36" s="140"/>
      <c r="E36" s="133"/>
    </row>
    <row r="37" spans="1:12" s="27" customFormat="1" ht="16.5" thickBot="1" x14ac:dyDescent="0.3">
      <c r="A37" s="92" t="s">
        <v>74</v>
      </c>
      <c r="B37" s="70" t="s">
        <v>19</v>
      </c>
      <c r="C37" s="126">
        <v>240330</v>
      </c>
      <c r="D37" s="141">
        <v>590020</v>
      </c>
      <c r="E37" s="134" t="s">
        <v>20</v>
      </c>
      <c r="G37" s="44"/>
    </row>
    <row r="38" spans="1:12" s="27" customFormat="1" ht="16.5" hidden="1" thickBot="1" x14ac:dyDescent="0.3">
      <c r="A38" s="69" t="s">
        <v>34</v>
      </c>
      <c r="B38" s="70" t="s">
        <v>35</v>
      </c>
      <c r="C38" s="127">
        <v>240340</v>
      </c>
      <c r="D38" s="142"/>
      <c r="E38" s="134"/>
      <c r="G38" s="44"/>
    </row>
    <row r="39" spans="1:12" s="60" customFormat="1" ht="34.5" hidden="1" customHeight="1" thickBot="1" x14ac:dyDescent="0.3">
      <c r="A39" s="61" t="s">
        <v>21</v>
      </c>
      <c r="B39" s="62" t="s">
        <v>16</v>
      </c>
      <c r="C39" s="128" t="s">
        <v>13</v>
      </c>
      <c r="D39" s="173">
        <f>SUM(D40:D43)</f>
        <v>0</v>
      </c>
      <c r="E39" s="174" t="s">
        <v>56</v>
      </c>
    </row>
    <row r="40" spans="1:12" s="27" customFormat="1" ht="15.75" hidden="1" x14ac:dyDescent="0.25">
      <c r="A40" s="41" t="s">
        <v>15</v>
      </c>
      <c r="B40" s="51" t="s">
        <v>57</v>
      </c>
      <c r="C40" s="129">
        <v>240120</v>
      </c>
      <c r="D40" s="143"/>
      <c r="E40" s="135" t="s">
        <v>20</v>
      </c>
    </row>
    <row r="41" spans="1:12" s="27" customFormat="1" ht="15.75" hidden="1" x14ac:dyDescent="0.25">
      <c r="A41" s="93" t="s">
        <v>46</v>
      </c>
      <c r="B41" s="46" t="s">
        <v>47</v>
      </c>
      <c r="C41" s="130">
        <v>240120</v>
      </c>
      <c r="D41" s="144"/>
      <c r="E41" s="132" t="s">
        <v>20</v>
      </c>
      <c r="G41" s="44"/>
    </row>
    <row r="42" spans="1:12" s="27" customFormat="1" ht="16.5" hidden="1" thickBot="1" x14ac:dyDescent="0.3">
      <c r="A42" s="41" t="s">
        <v>61</v>
      </c>
      <c r="B42" s="164" t="s">
        <v>65</v>
      </c>
      <c r="C42" s="162">
        <v>240120</v>
      </c>
      <c r="D42" s="163"/>
      <c r="E42" s="132" t="s">
        <v>20</v>
      </c>
      <c r="G42" s="44"/>
    </row>
    <row r="43" spans="1:12" s="27" customFormat="1" ht="16.5" hidden="1" thickBot="1" x14ac:dyDescent="0.3">
      <c r="A43" s="94" t="s">
        <v>72</v>
      </c>
      <c r="B43" s="63" t="s">
        <v>58</v>
      </c>
      <c r="C43" s="131">
        <v>240120</v>
      </c>
      <c r="D43" s="145"/>
      <c r="E43" s="136" t="s">
        <v>20</v>
      </c>
      <c r="G43" s="44"/>
    </row>
    <row r="44" spans="1:12" s="27" customFormat="1" ht="52.5" hidden="1" customHeight="1" thickBot="1" x14ac:dyDescent="0.3">
      <c r="A44" s="95" t="s">
        <v>24</v>
      </c>
      <c r="B44" s="62" t="s">
        <v>50</v>
      </c>
      <c r="C44" s="58" t="s">
        <v>13</v>
      </c>
      <c r="D44" s="165">
        <f>D45+D46+D47</f>
        <v>0</v>
      </c>
      <c r="E44" s="166" t="s">
        <v>63</v>
      </c>
      <c r="G44" s="44"/>
    </row>
    <row r="45" spans="1:12" s="27" customFormat="1" ht="16.5" hidden="1" thickBot="1" x14ac:dyDescent="0.3">
      <c r="A45" s="96" t="s">
        <v>48</v>
      </c>
      <c r="B45" s="150" t="s">
        <v>49</v>
      </c>
      <c r="C45" s="151">
        <v>240230</v>
      </c>
      <c r="D45" s="146"/>
      <c r="E45" s="137" t="s">
        <v>20</v>
      </c>
      <c r="G45" s="44"/>
    </row>
    <row r="46" spans="1:12" s="27" customFormat="1" ht="23.25" hidden="1" customHeight="1" x14ac:dyDescent="0.25">
      <c r="A46" s="155"/>
      <c r="B46" s="156"/>
      <c r="C46" s="101"/>
      <c r="D46" s="144"/>
      <c r="E46" s="137"/>
      <c r="G46" s="44"/>
    </row>
    <row r="47" spans="1:12" s="27" customFormat="1" ht="15.75" hidden="1" x14ac:dyDescent="0.25">
      <c r="A47" s="96"/>
      <c r="B47" s="97"/>
      <c r="C47" s="47"/>
      <c r="D47" s="147"/>
      <c r="E47" s="137"/>
      <c r="G47" s="44"/>
    </row>
    <row r="48" spans="1:12" s="27" customFormat="1" ht="16.5" hidden="1" thickBot="1" x14ac:dyDescent="0.3">
      <c r="A48" s="94"/>
      <c r="B48" s="63"/>
      <c r="C48" s="64"/>
      <c r="D48" s="148"/>
      <c r="E48" s="136"/>
      <c r="G48" s="44"/>
    </row>
    <row r="49" spans="1:7" s="27" customFormat="1" ht="16.5" hidden="1" thickBot="1" x14ac:dyDescent="0.3">
      <c r="A49" s="41"/>
      <c r="B49" s="51"/>
      <c r="C49" s="52"/>
      <c r="D49" s="149"/>
      <c r="E49" s="135"/>
      <c r="G49" s="44"/>
    </row>
    <row r="50" spans="1:7" s="60" customFormat="1" ht="36" customHeight="1" thickBot="1" x14ac:dyDescent="0.3">
      <c r="A50" s="152" t="s">
        <v>14</v>
      </c>
      <c r="B50" s="57" t="s">
        <v>51</v>
      </c>
      <c r="C50" s="153">
        <v>111030</v>
      </c>
      <c r="D50" s="119">
        <v>45000</v>
      </c>
      <c r="E50" s="154"/>
      <c r="G50" s="67"/>
    </row>
    <row r="51" spans="1:7" s="60" customFormat="1" ht="16.5" hidden="1" thickBot="1" x14ac:dyDescent="0.3">
      <c r="A51" s="65" t="s">
        <v>26</v>
      </c>
      <c r="B51" s="62" t="s">
        <v>38</v>
      </c>
      <c r="C51" s="102">
        <v>111070</v>
      </c>
      <c r="D51" s="103"/>
      <c r="E51" s="66"/>
      <c r="G51" s="67"/>
    </row>
    <row r="52" spans="1:7" s="60" customFormat="1" ht="16.5" thickBot="1" x14ac:dyDescent="0.3">
      <c r="A52" s="71" t="s">
        <v>21</v>
      </c>
      <c r="B52" s="62" t="s">
        <v>11</v>
      </c>
      <c r="C52" s="104">
        <v>111070</v>
      </c>
      <c r="D52" s="103">
        <v>50000</v>
      </c>
      <c r="E52" s="66"/>
    </row>
    <row r="53" spans="1:7" s="60" customFormat="1" ht="32.25" hidden="1" thickBot="1" x14ac:dyDescent="0.3">
      <c r="A53" s="72">
        <v>7</v>
      </c>
      <c r="B53" s="73" t="s">
        <v>32</v>
      </c>
      <c r="C53" s="105">
        <v>240120</v>
      </c>
      <c r="D53" s="106"/>
      <c r="E53" s="66"/>
    </row>
    <row r="54" spans="1:7" s="60" customFormat="1" ht="32.25" hidden="1" thickBot="1" x14ac:dyDescent="0.3">
      <c r="A54" s="159" t="s">
        <v>31</v>
      </c>
      <c r="B54" s="160" t="s">
        <v>53</v>
      </c>
      <c r="C54" s="104">
        <v>110360</v>
      </c>
      <c r="D54" s="107"/>
      <c r="E54" s="66"/>
    </row>
    <row r="55" spans="1:7" s="60" customFormat="1" ht="32.25" thickBot="1" x14ac:dyDescent="0.3">
      <c r="A55" s="213" t="s">
        <v>24</v>
      </c>
      <c r="B55" s="82" t="s">
        <v>52</v>
      </c>
      <c r="C55" s="104">
        <v>110710</v>
      </c>
      <c r="D55" s="107">
        <f>25000+75000+25000-30000+35000</f>
        <v>130000</v>
      </c>
      <c r="E55" s="66"/>
    </row>
    <row r="56" spans="1:7" s="60" customFormat="1" ht="16.5" thickBot="1" x14ac:dyDescent="0.3">
      <c r="A56" s="214"/>
      <c r="B56" s="82" t="s">
        <v>64</v>
      </c>
      <c r="C56" s="104"/>
      <c r="D56" s="107">
        <v>59973</v>
      </c>
      <c r="E56" s="66"/>
    </row>
    <row r="57" spans="1:7" s="60" customFormat="1" ht="32.25" hidden="1" thickBot="1" x14ac:dyDescent="0.3">
      <c r="A57" s="175" t="s">
        <v>26</v>
      </c>
      <c r="B57" s="164" t="s">
        <v>62</v>
      </c>
      <c r="C57" s="104">
        <v>111020</v>
      </c>
      <c r="D57" s="176"/>
      <c r="E57" s="132" t="s">
        <v>20</v>
      </c>
    </row>
    <row r="58" spans="1:7" s="25" customFormat="1" ht="16.5" thickBot="1" x14ac:dyDescent="0.3">
      <c r="A58" s="19"/>
      <c r="B58" s="20" t="s">
        <v>23</v>
      </c>
      <c r="C58" s="21" t="s">
        <v>13</v>
      </c>
      <c r="D58" s="22">
        <f>D27+D32+D35+D39+D50+D52+D53+D54+D51+D55+D44+D57</f>
        <v>4662090</v>
      </c>
      <c r="E58" s="23"/>
      <c r="F58" s="24"/>
      <c r="G58" s="24"/>
    </row>
    <row r="59" spans="1:7" ht="15.75" hidden="1" x14ac:dyDescent="0.25">
      <c r="A59" s="9"/>
      <c r="B59" s="83"/>
      <c r="C59" s="108">
        <v>110320</v>
      </c>
      <c r="D59" s="109"/>
      <c r="E59" s="9"/>
      <c r="F59" s="28"/>
    </row>
    <row r="60" spans="1:7" ht="15.75" hidden="1" x14ac:dyDescent="0.25">
      <c r="A60" s="74"/>
      <c r="B60" s="84"/>
      <c r="C60" s="110">
        <v>111020</v>
      </c>
      <c r="D60" s="111">
        <f>D57</f>
        <v>0</v>
      </c>
      <c r="E60" s="74"/>
      <c r="F60" s="28"/>
    </row>
    <row r="61" spans="1:7" ht="15.75" x14ac:dyDescent="0.25">
      <c r="A61" s="74"/>
      <c r="B61" s="84"/>
      <c r="C61" s="110">
        <v>110710</v>
      </c>
      <c r="D61" s="111">
        <f>D55</f>
        <v>130000</v>
      </c>
      <c r="E61" s="74"/>
      <c r="F61" s="28"/>
      <c r="G61" s="88"/>
    </row>
    <row r="62" spans="1:7" ht="15.75" x14ac:dyDescent="0.25">
      <c r="A62" s="74"/>
      <c r="B62" s="84"/>
      <c r="C62" s="110">
        <v>111030</v>
      </c>
      <c r="D62" s="111">
        <f>D50</f>
        <v>45000</v>
      </c>
      <c r="E62" s="74"/>
      <c r="F62" s="28"/>
      <c r="G62" s="88"/>
    </row>
    <row r="63" spans="1:7" x14ac:dyDescent="0.25">
      <c r="A63" s="10"/>
      <c r="B63" s="85"/>
      <c r="C63" s="110">
        <v>111070</v>
      </c>
      <c r="D63" s="112">
        <f>D52+D51</f>
        <v>50000</v>
      </c>
      <c r="E63" s="10"/>
      <c r="G63" s="88"/>
    </row>
    <row r="64" spans="1:7" x14ac:dyDescent="0.25">
      <c r="A64" s="10"/>
      <c r="B64" s="86"/>
      <c r="C64" s="113">
        <v>130130</v>
      </c>
      <c r="D64" s="114">
        <f>D29</f>
        <v>3847070</v>
      </c>
      <c r="E64" s="10"/>
      <c r="F64" s="28"/>
    </row>
    <row r="65" spans="1:7" hidden="1" x14ac:dyDescent="0.25">
      <c r="A65" s="10"/>
      <c r="B65" s="86"/>
      <c r="C65" s="113">
        <v>240120</v>
      </c>
      <c r="D65" s="114">
        <f>D41+D40+D42+D43</f>
        <v>0</v>
      </c>
      <c r="E65" s="10"/>
      <c r="F65" s="28"/>
    </row>
    <row r="66" spans="1:7" hidden="1" x14ac:dyDescent="0.25">
      <c r="A66" s="10"/>
      <c r="B66" s="86"/>
      <c r="C66" s="113">
        <v>240230</v>
      </c>
      <c r="D66" s="114">
        <f>D45+D46</f>
        <v>0</v>
      </c>
      <c r="E66" s="10"/>
      <c r="F66" s="28"/>
    </row>
    <row r="67" spans="1:7" hidden="1" x14ac:dyDescent="0.25">
      <c r="A67" s="10"/>
      <c r="B67" s="85"/>
      <c r="C67" s="113">
        <v>240310</v>
      </c>
      <c r="D67" s="115">
        <f>D33</f>
        <v>0</v>
      </c>
      <c r="E67" s="10"/>
      <c r="F67" s="28"/>
    </row>
    <row r="68" spans="1:7" ht="15.75" thickBot="1" x14ac:dyDescent="0.3">
      <c r="A68" s="201"/>
      <c r="B68" s="202"/>
      <c r="C68" s="203">
        <v>240330</v>
      </c>
      <c r="D68" s="204">
        <f>D37</f>
        <v>590020</v>
      </c>
      <c r="E68" s="201"/>
      <c r="F68" s="28"/>
    </row>
    <row r="69" spans="1:7" ht="16.5" thickBot="1" x14ac:dyDescent="0.3">
      <c r="A69" s="205"/>
      <c r="B69" s="57" t="s">
        <v>78</v>
      </c>
      <c r="C69" s="206"/>
      <c r="D69" s="207">
        <v>1684458</v>
      </c>
      <c r="E69" s="205"/>
      <c r="F69" s="28"/>
    </row>
    <row r="70" spans="1:7" ht="16.5" thickBot="1" x14ac:dyDescent="0.3">
      <c r="A70" s="77"/>
      <c r="B70" s="57" t="s">
        <v>79</v>
      </c>
      <c r="C70" s="79"/>
      <c r="D70" s="80">
        <v>2679723</v>
      </c>
      <c r="E70" s="81"/>
      <c r="F70" s="28"/>
    </row>
    <row r="71" spans="1:7" ht="15.75" thickBot="1" x14ac:dyDescent="0.3">
      <c r="A71" s="11"/>
      <c r="B71" s="32"/>
      <c r="C71" s="12"/>
      <c r="D71" s="29"/>
      <c r="E71" s="30"/>
      <c r="F71" s="28"/>
    </row>
    <row r="72" spans="1:7" x14ac:dyDescent="0.25">
      <c r="D72" s="75">
        <f>SUM(D59:D68)</f>
        <v>4662090</v>
      </c>
      <c r="F72" s="28"/>
      <c r="G72" s="28"/>
    </row>
    <row r="73" spans="1:7" x14ac:dyDescent="0.25">
      <c r="D73" s="75"/>
      <c r="G73" s="28"/>
    </row>
    <row r="74" spans="1:7" ht="15.75" x14ac:dyDescent="0.25">
      <c r="D74" s="161">
        <f>8716603+1942029</f>
        <v>10658632</v>
      </c>
    </row>
    <row r="75" spans="1:7" x14ac:dyDescent="0.25">
      <c r="D75" s="98">
        <f>D58-D74</f>
        <v>-5996542</v>
      </c>
    </row>
    <row r="76" spans="1:7" x14ac:dyDescent="0.25">
      <c r="D76" s="99"/>
      <c r="E76" s="157"/>
    </row>
    <row r="80" spans="1:7" x14ac:dyDescent="0.25">
      <c r="D80" s="158"/>
    </row>
  </sheetData>
  <mergeCells count="12">
    <mergeCell ref="A55:A56"/>
    <mergeCell ref="A18:E18"/>
    <mergeCell ref="A19:E19"/>
    <mergeCell ref="A22:A23"/>
    <mergeCell ref="B22:B23"/>
    <mergeCell ref="C22:C23"/>
    <mergeCell ref="D22:D23"/>
    <mergeCell ref="B12:E12"/>
    <mergeCell ref="B13:E13"/>
    <mergeCell ref="B14:E14"/>
    <mergeCell ref="A16:E16"/>
    <mergeCell ref="A17:E17"/>
  </mergeCells>
  <pageMargins left="0.70866141732283472" right="0.55118110236220474" top="0.74803149606299213" bottom="0.74803149606299213" header="0.31496062992125984" footer="0.31496062992125984"/>
  <pageSetup paperSize="9" scale="71" orientation="portrait" verticalDpi="18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75"/>
  <sheetViews>
    <sheetView view="pageBreakPreview" zoomScale="89" zoomScaleNormal="100" zoomScaleSheetLayoutView="89" workbookViewId="0">
      <selection activeCell="F69" sqref="F69"/>
    </sheetView>
  </sheetViews>
  <sheetFormatPr defaultRowHeight="15" x14ac:dyDescent="0.25"/>
  <cols>
    <col min="1" max="1" width="9" style="8" customWidth="1"/>
    <col min="2" max="2" width="54.28515625" style="8" customWidth="1"/>
    <col min="3" max="3" width="14.5703125" style="8" customWidth="1"/>
    <col min="4" max="5" width="15.85546875" style="14" customWidth="1"/>
    <col min="6" max="6" width="19.85546875" style="8" customWidth="1"/>
    <col min="7" max="7" width="13.5703125" style="8" customWidth="1"/>
    <col min="8" max="8" width="13.85546875" style="8" bestFit="1" customWidth="1"/>
    <col min="9" max="16384" width="9.140625" style="8"/>
  </cols>
  <sheetData>
    <row r="1" spans="1:6" x14ac:dyDescent="0.25">
      <c r="B1" s="178"/>
      <c r="C1" s="178"/>
      <c r="D1" s="178"/>
      <c r="E1" s="178"/>
      <c r="F1" s="178" t="s">
        <v>70</v>
      </c>
    </row>
    <row r="2" spans="1:6" x14ac:dyDescent="0.25">
      <c r="B2" s="178"/>
      <c r="C2" s="178"/>
      <c r="D2" s="178"/>
      <c r="E2" s="178"/>
      <c r="F2" s="90" t="s">
        <v>39</v>
      </c>
    </row>
    <row r="3" spans="1:6" x14ac:dyDescent="0.25">
      <c r="B3" s="178"/>
      <c r="C3" s="178"/>
      <c r="D3" s="178"/>
      <c r="E3" s="178"/>
      <c r="F3" s="90" t="s">
        <v>71</v>
      </c>
    </row>
    <row r="4" spans="1:6" x14ac:dyDescent="0.25">
      <c r="B4" s="178"/>
      <c r="C4" s="178"/>
      <c r="D4" s="178"/>
      <c r="E4" s="178"/>
      <c r="F4" s="91" t="s">
        <v>40</v>
      </c>
    </row>
    <row r="5" spans="1:6" x14ac:dyDescent="0.25">
      <c r="B5" s="178"/>
      <c r="C5" s="178"/>
      <c r="D5" s="178"/>
      <c r="E5" s="178"/>
      <c r="F5" s="91" t="s">
        <v>41</v>
      </c>
    </row>
    <row r="6" spans="1:6" x14ac:dyDescent="0.25">
      <c r="B6" s="178"/>
      <c r="C6" s="178"/>
      <c r="D6" s="178"/>
      <c r="E6" s="178"/>
      <c r="F6" s="91" t="s">
        <v>67</v>
      </c>
    </row>
    <row r="7" spans="1:6" ht="15.75" x14ac:dyDescent="0.25">
      <c r="A7" s="1"/>
      <c r="B7" s="178"/>
      <c r="C7" s="178"/>
      <c r="D7" s="178"/>
      <c r="E7" s="178"/>
      <c r="F7" s="91" t="s">
        <v>68</v>
      </c>
    </row>
    <row r="8" spans="1:6" ht="15.75" x14ac:dyDescent="0.25">
      <c r="A8" s="1"/>
      <c r="B8" s="120"/>
      <c r="C8" s="121"/>
      <c r="D8" s="177"/>
      <c r="E8" s="177"/>
      <c r="F8" s="178" t="s">
        <v>44</v>
      </c>
    </row>
    <row r="9" spans="1:6" ht="15.75" x14ac:dyDescent="0.25">
      <c r="A9" s="1"/>
      <c r="B9" s="210" t="s">
        <v>42</v>
      </c>
      <c r="C9" s="210"/>
      <c r="D9" s="210"/>
      <c r="E9" s="210"/>
      <c r="F9" s="210"/>
    </row>
    <row r="10" spans="1:6" ht="15.75" x14ac:dyDescent="0.25">
      <c r="A10" s="1"/>
      <c r="B10" s="211" t="s">
        <v>43</v>
      </c>
      <c r="C10" s="211"/>
      <c r="D10" s="211"/>
      <c r="E10" s="211"/>
      <c r="F10" s="211"/>
    </row>
    <row r="11" spans="1:6" ht="15.75" x14ac:dyDescent="0.25">
      <c r="A11" s="1"/>
      <c r="B11" s="211" t="s">
        <v>69</v>
      </c>
      <c r="C11" s="211"/>
      <c r="D11" s="211"/>
      <c r="E11" s="211"/>
      <c r="F11" s="211"/>
    </row>
    <row r="12" spans="1:6" ht="15.75" x14ac:dyDescent="0.25">
      <c r="A12" s="1"/>
      <c r="B12" s="178"/>
      <c r="C12" s="178"/>
      <c r="D12" s="178"/>
      <c r="E12" s="178"/>
      <c r="F12" s="178" t="s">
        <v>54</v>
      </c>
    </row>
    <row r="13" spans="1:6" ht="16.5" x14ac:dyDescent="0.25">
      <c r="A13" s="212" t="s">
        <v>0</v>
      </c>
      <c r="B13" s="212"/>
      <c r="C13" s="212"/>
      <c r="D13" s="212"/>
      <c r="E13" s="212"/>
      <c r="F13" s="212"/>
    </row>
    <row r="14" spans="1:6" ht="16.5" x14ac:dyDescent="0.25">
      <c r="A14" s="212" t="s">
        <v>1</v>
      </c>
      <c r="B14" s="212"/>
      <c r="C14" s="212"/>
      <c r="D14" s="212"/>
      <c r="E14" s="212"/>
      <c r="F14" s="212"/>
    </row>
    <row r="15" spans="1:6" ht="16.5" x14ac:dyDescent="0.25">
      <c r="A15" s="212" t="s">
        <v>2</v>
      </c>
      <c r="B15" s="212"/>
      <c r="C15" s="212"/>
      <c r="D15" s="212"/>
      <c r="E15" s="212"/>
      <c r="F15" s="212"/>
    </row>
    <row r="16" spans="1:6" ht="16.5" x14ac:dyDescent="0.25">
      <c r="A16" s="212" t="s">
        <v>55</v>
      </c>
      <c r="B16" s="212"/>
      <c r="C16" s="212"/>
      <c r="D16" s="212"/>
      <c r="E16" s="212"/>
      <c r="F16" s="212"/>
    </row>
    <row r="17" spans="1:13" ht="15.75" x14ac:dyDescent="0.25">
      <c r="A17" s="3"/>
      <c r="B17" s="3"/>
      <c r="C17" s="3"/>
      <c r="D17" s="3"/>
      <c r="E17" s="3"/>
      <c r="F17" s="3"/>
    </row>
    <row r="18" spans="1:13" ht="16.5" thickBot="1" x14ac:dyDescent="0.3">
      <c r="A18" s="1"/>
      <c r="B18" s="1"/>
      <c r="C18" s="1"/>
      <c r="D18" s="13"/>
      <c r="E18" s="13"/>
      <c r="F18" s="2" t="s">
        <v>3</v>
      </c>
    </row>
    <row r="19" spans="1:13" ht="15.75" x14ac:dyDescent="0.25">
      <c r="A19" s="215" t="s">
        <v>4</v>
      </c>
      <c r="B19" s="217" t="s">
        <v>5</v>
      </c>
      <c r="C19" s="215" t="s">
        <v>6</v>
      </c>
      <c r="D19" s="224" t="s">
        <v>75</v>
      </c>
      <c r="E19" s="219" t="s">
        <v>73</v>
      </c>
      <c r="F19" s="15"/>
    </row>
    <row r="20" spans="1:13" ht="16.5" thickBot="1" x14ac:dyDescent="0.3">
      <c r="A20" s="222"/>
      <c r="B20" s="223"/>
      <c r="C20" s="222"/>
      <c r="D20" s="221"/>
      <c r="E20" s="221"/>
      <c r="F20" s="180" t="s">
        <v>8</v>
      </c>
    </row>
    <row r="21" spans="1:13" ht="6.75" customHeight="1" thickBot="1" x14ac:dyDescent="0.3">
      <c r="A21" s="5"/>
      <c r="B21" s="6"/>
      <c r="C21" s="7"/>
      <c r="D21" s="16"/>
      <c r="E21" s="16"/>
      <c r="F21" s="4"/>
    </row>
    <row r="22" spans="1:13" s="27" customFormat="1" ht="32.25" thickBot="1" x14ac:dyDescent="0.3">
      <c r="A22" s="33" t="s">
        <v>9</v>
      </c>
      <c r="B22" s="31" t="s">
        <v>25</v>
      </c>
      <c r="C22" s="34">
        <v>130100</v>
      </c>
      <c r="D22" s="17">
        <f>SUM(D24:D25)</f>
        <v>5983632</v>
      </c>
      <c r="E22" s="17">
        <f>SUM(E24:E25)</f>
        <v>3847070</v>
      </c>
      <c r="F22" s="35"/>
    </row>
    <row r="23" spans="1:13" s="27" customFormat="1" ht="15.75" x14ac:dyDescent="0.25">
      <c r="A23" s="36"/>
      <c r="B23" s="37" t="s">
        <v>10</v>
      </c>
      <c r="C23" s="38"/>
      <c r="D23" s="39"/>
      <c r="E23" s="39"/>
      <c r="F23" s="40"/>
    </row>
    <row r="24" spans="1:13" s="27" customFormat="1" ht="15.75" x14ac:dyDescent="0.25">
      <c r="A24" s="41" t="s">
        <v>17</v>
      </c>
      <c r="B24" s="42" t="s">
        <v>27</v>
      </c>
      <c r="C24" s="100">
        <v>130130</v>
      </c>
      <c r="D24" s="167">
        <v>5983632</v>
      </c>
      <c r="E24" s="167">
        <v>3847070</v>
      </c>
      <c r="F24" s="168" t="s">
        <v>36</v>
      </c>
      <c r="H24" s="44"/>
    </row>
    <row r="25" spans="1:13" s="27" customFormat="1" ht="15.75" x14ac:dyDescent="0.25">
      <c r="A25" s="45"/>
      <c r="B25" s="46"/>
      <c r="C25" s="47"/>
      <c r="D25" s="48"/>
      <c r="E25" s="48"/>
      <c r="F25" s="49"/>
    </row>
    <row r="26" spans="1:13" s="27" customFormat="1" ht="16.5" thickBot="1" x14ac:dyDescent="0.3">
      <c r="A26" s="50"/>
      <c r="B26" s="51"/>
      <c r="C26" s="52"/>
      <c r="D26" s="18"/>
      <c r="E26" s="18"/>
      <c r="F26" s="40"/>
    </row>
    <row r="27" spans="1:13" s="27" customFormat="1" ht="48" thickBot="1" x14ac:dyDescent="0.3">
      <c r="A27" s="53" t="s">
        <v>12</v>
      </c>
      <c r="B27" s="54" t="s">
        <v>29</v>
      </c>
      <c r="C27" s="118" t="s">
        <v>13</v>
      </c>
      <c r="D27" s="169">
        <f>SUM(D28:D29)</f>
        <v>850000</v>
      </c>
      <c r="E27" s="188">
        <f>SUM(E28:E29)</f>
        <v>0</v>
      </c>
      <c r="F27" s="170" t="s">
        <v>37</v>
      </c>
    </row>
    <row r="28" spans="1:13" s="27" customFormat="1" ht="19.5" customHeight="1" x14ac:dyDescent="0.25">
      <c r="A28" s="26" t="s">
        <v>18</v>
      </c>
      <c r="B28" s="76" t="s">
        <v>33</v>
      </c>
      <c r="C28" s="123">
        <v>240310</v>
      </c>
      <c r="D28" s="138">
        <v>400000</v>
      </c>
      <c r="E28" s="189">
        <v>0</v>
      </c>
      <c r="F28" s="132" t="s">
        <v>20</v>
      </c>
    </row>
    <row r="29" spans="1:13" s="27" customFormat="1" ht="16.5" thickBot="1" x14ac:dyDescent="0.3">
      <c r="A29" s="55" t="s">
        <v>60</v>
      </c>
      <c r="B29" s="68" t="s">
        <v>59</v>
      </c>
      <c r="C29" s="124">
        <v>290000</v>
      </c>
      <c r="D29" s="139">
        <v>450000</v>
      </c>
      <c r="E29" s="190">
        <v>0</v>
      </c>
      <c r="F29" s="132" t="s">
        <v>20</v>
      </c>
      <c r="G29" s="56"/>
      <c r="H29" s="56"/>
      <c r="M29" s="25"/>
    </row>
    <row r="30" spans="1:13" s="27" customFormat="1" ht="44.25" customHeight="1" thickBot="1" x14ac:dyDescent="0.3">
      <c r="A30" s="33" t="s">
        <v>14</v>
      </c>
      <c r="B30" s="57" t="s">
        <v>30</v>
      </c>
      <c r="C30" s="118" t="s">
        <v>13</v>
      </c>
      <c r="D30" s="171">
        <f>SUM(D32:D33)</f>
        <v>2605000</v>
      </c>
      <c r="E30" s="171">
        <f>SUM(E32:E33)</f>
        <v>590020</v>
      </c>
      <c r="F30" s="172" t="s">
        <v>28</v>
      </c>
      <c r="H30" s="56"/>
    </row>
    <row r="31" spans="1:13" s="27" customFormat="1" ht="16.5" thickBot="1" x14ac:dyDescent="0.3">
      <c r="A31" s="43"/>
      <c r="B31" s="59" t="s">
        <v>10</v>
      </c>
      <c r="C31" s="125"/>
      <c r="D31" s="140"/>
      <c r="E31" s="140"/>
      <c r="F31" s="133"/>
    </row>
    <row r="32" spans="1:13" s="27" customFormat="1" ht="16.5" thickBot="1" x14ac:dyDescent="0.3">
      <c r="A32" s="92" t="s">
        <v>22</v>
      </c>
      <c r="B32" s="70" t="s">
        <v>19</v>
      </c>
      <c r="C32" s="126">
        <v>240330</v>
      </c>
      <c r="D32" s="141">
        <v>2605000</v>
      </c>
      <c r="E32" s="141">
        <v>590020</v>
      </c>
      <c r="F32" s="134" t="s">
        <v>20</v>
      </c>
      <c r="H32" s="44"/>
    </row>
    <row r="33" spans="1:8" s="27" customFormat="1" ht="16.5" thickBot="1" x14ac:dyDescent="0.3">
      <c r="A33" s="69" t="s">
        <v>34</v>
      </c>
      <c r="B33" s="70" t="s">
        <v>35</v>
      </c>
      <c r="C33" s="127">
        <v>240340</v>
      </c>
      <c r="D33" s="142"/>
      <c r="E33" s="142"/>
      <c r="F33" s="134"/>
      <c r="H33" s="44"/>
    </row>
    <row r="34" spans="1:8" s="60" customFormat="1" ht="34.5" customHeight="1" thickBot="1" x14ac:dyDescent="0.3">
      <c r="A34" s="61" t="s">
        <v>21</v>
      </c>
      <c r="B34" s="62" t="s">
        <v>16</v>
      </c>
      <c r="C34" s="128" t="s">
        <v>13</v>
      </c>
      <c r="D34" s="173">
        <f>SUM(D35:D38)</f>
        <v>435000</v>
      </c>
      <c r="E34" s="183"/>
      <c r="F34" s="174" t="s">
        <v>56</v>
      </c>
    </row>
    <row r="35" spans="1:8" s="27" customFormat="1" ht="15.75" x14ac:dyDescent="0.25">
      <c r="A35" s="41" t="s">
        <v>15</v>
      </c>
      <c r="B35" s="51" t="s">
        <v>57</v>
      </c>
      <c r="C35" s="129">
        <v>240120</v>
      </c>
      <c r="D35" s="143">
        <v>200000</v>
      </c>
      <c r="E35" s="184">
        <v>0</v>
      </c>
      <c r="F35" s="135" t="s">
        <v>20</v>
      </c>
    </row>
    <row r="36" spans="1:8" s="27" customFormat="1" ht="15.75" x14ac:dyDescent="0.25">
      <c r="A36" s="93" t="s">
        <v>46</v>
      </c>
      <c r="B36" s="46" t="s">
        <v>47</v>
      </c>
      <c r="C36" s="130">
        <v>240120</v>
      </c>
      <c r="D36" s="144">
        <v>100000</v>
      </c>
      <c r="E36" s="185">
        <v>0</v>
      </c>
      <c r="F36" s="132" t="s">
        <v>20</v>
      </c>
      <c r="H36" s="44"/>
    </row>
    <row r="37" spans="1:8" s="27" customFormat="1" ht="16.5" thickBot="1" x14ac:dyDescent="0.3">
      <c r="A37" s="41" t="s">
        <v>61</v>
      </c>
      <c r="B37" s="164" t="s">
        <v>65</v>
      </c>
      <c r="C37" s="162">
        <v>240120</v>
      </c>
      <c r="D37" s="163">
        <v>35000</v>
      </c>
      <c r="E37" s="186">
        <v>0</v>
      </c>
      <c r="F37" s="132" t="s">
        <v>20</v>
      </c>
      <c r="H37" s="44"/>
    </row>
    <row r="38" spans="1:8" s="27" customFormat="1" ht="16.5" thickBot="1" x14ac:dyDescent="0.3">
      <c r="A38" s="94" t="s">
        <v>72</v>
      </c>
      <c r="B38" s="63" t="s">
        <v>58</v>
      </c>
      <c r="C38" s="131">
        <v>240120</v>
      </c>
      <c r="D38" s="145">
        <v>100000</v>
      </c>
      <c r="E38" s="187">
        <v>0</v>
      </c>
      <c r="F38" s="136" t="s">
        <v>20</v>
      </c>
      <c r="H38" s="44"/>
    </row>
    <row r="39" spans="1:8" s="27" customFormat="1" ht="52.5" customHeight="1" thickBot="1" x14ac:dyDescent="0.3">
      <c r="A39" s="95" t="s">
        <v>24</v>
      </c>
      <c r="B39" s="62" t="s">
        <v>50</v>
      </c>
      <c r="C39" s="58" t="s">
        <v>13</v>
      </c>
      <c r="D39" s="165">
        <f>D40+D41+D42</f>
        <v>560000</v>
      </c>
      <c r="E39" s="181">
        <v>0</v>
      </c>
      <c r="F39" s="166" t="s">
        <v>63</v>
      </c>
      <c r="H39" s="44"/>
    </row>
    <row r="40" spans="1:8" s="27" customFormat="1" ht="16.5" thickBot="1" x14ac:dyDescent="0.3">
      <c r="A40" s="96" t="s">
        <v>48</v>
      </c>
      <c r="B40" s="150" t="s">
        <v>49</v>
      </c>
      <c r="C40" s="151">
        <v>240230</v>
      </c>
      <c r="D40" s="146">
        <v>560000</v>
      </c>
      <c r="E40" s="182">
        <v>0</v>
      </c>
      <c r="F40" s="137" t="s">
        <v>20</v>
      </c>
      <c r="H40" s="44"/>
    </row>
    <row r="41" spans="1:8" s="27" customFormat="1" ht="23.25" hidden="1" customHeight="1" x14ac:dyDescent="0.3">
      <c r="A41" s="155"/>
      <c r="B41" s="156"/>
      <c r="C41" s="101"/>
      <c r="D41" s="144"/>
      <c r="E41" s="144"/>
      <c r="F41" s="137"/>
      <c r="H41" s="44"/>
    </row>
    <row r="42" spans="1:8" s="27" customFormat="1" ht="16.5" hidden="1" thickBot="1" x14ac:dyDescent="0.3">
      <c r="A42" s="96"/>
      <c r="B42" s="97"/>
      <c r="C42" s="47"/>
      <c r="D42" s="147"/>
      <c r="E42" s="147"/>
      <c r="F42" s="137"/>
      <c r="H42" s="44"/>
    </row>
    <row r="43" spans="1:8" s="27" customFormat="1" ht="16.5" hidden="1" thickBot="1" x14ac:dyDescent="0.3">
      <c r="A43" s="94"/>
      <c r="B43" s="63"/>
      <c r="C43" s="64"/>
      <c r="D43" s="148"/>
      <c r="E43" s="148"/>
      <c r="F43" s="136"/>
      <c r="H43" s="44"/>
    </row>
    <row r="44" spans="1:8" s="27" customFormat="1" ht="16.5" hidden="1" thickBot="1" x14ac:dyDescent="0.3">
      <c r="A44" s="41"/>
      <c r="B44" s="51"/>
      <c r="C44" s="52"/>
      <c r="D44" s="149"/>
      <c r="E44" s="149"/>
      <c r="F44" s="135"/>
      <c r="H44" s="44"/>
    </row>
    <row r="45" spans="1:8" s="60" customFormat="1" ht="36" customHeight="1" thickBot="1" x14ac:dyDescent="0.3">
      <c r="A45" s="152" t="s">
        <v>26</v>
      </c>
      <c r="B45" s="57" t="s">
        <v>51</v>
      </c>
      <c r="C45" s="153">
        <v>111030</v>
      </c>
      <c r="D45" s="119">
        <v>45000</v>
      </c>
      <c r="E45" s="119">
        <v>45000</v>
      </c>
      <c r="F45" s="154"/>
      <c r="H45" s="67"/>
    </row>
    <row r="46" spans="1:8" s="60" customFormat="1" ht="16.5" hidden="1" thickBot="1" x14ac:dyDescent="0.3">
      <c r="A46" s="65" t="s">
        <v>26</v>
      </c>
      <c r="B46" s="62" t="s">
        <v>38</v>
      </c>
      <c r="C46" s="102">
        <v>111070</v>
      </c>
      <c r="D46" s="103"/>
      <c r="E46" s="103"/>
      <c r="F46" s="66"/>
      <c r="H46" s="67"/>
    </row>
    <row r="47" spans="1:8" s="60" customFormat="1" ht="16.5" thickBot="1" x14ac:dyDescent="0.3">
      <c r="A47" s="71" t="s">
        <v>45</v>
      </c>
      <c r="B47" s="62" t="s">
        <v>11</v>
      </c>
      <c r="C47" s="104">
        <v>111070</v>
      </c>
      <c r="D47" s="103">
        <v>50000</v>
      </c>
      <c r="E47" s="103">
        <v>50000</v>
      </c>
      <c r="F47" s="66"/>
    </row>
    <row r="48" spans="1:8" s="60" customFormat="1" ht="32.25" hidden="1" thickBot="1" x14ac:dyDescent="0.3">
      <c r="A48" s="72">
        <v>7</v>
      </c>
      <c r="B48" s="73" t="s">
        <v>32</v>
      </c>
      <c r="C48" s="105">
        <v>240120</v>
      </c>
      <c r="D48" s="106"/>
      <c r="E48" s="106"/>
      <c r="F48" s="66"/>
    </row>
    <row r="49" spans="1:8" s="60" customFormat="1" ht="32.25" hidden="1" thickBot="1" x14ac:dyDescent="0.3">
      <c r="A49" s="179" t="s">
        <v>31</v>
      </c>
      <c r="B49" s="160" t="s">
        <v>53</v>
      </c>
      <c r="C49" s="104">
        <v>110360</v>
      </c>
      <c r="D49" s="107"/>
      <c r="E49" s="107"/>
      <c r="F49" s="66"/>
    </row>
    <row r="50" spans="1:8" s="60" customFormat="1" ht="32.25" thickBot="1" x14ac:dyDescent="0.3">
      <c r="A50" s="213" t="s">
        <v>31</v>
      </c>
      <c r="B50" s="82" t="s">
        <v>52</v>
      </c>
      <c r="C50" s="104">
        <v>110710</v>
      </c>
      <c r="D50" s="107">
        <f>25000+75000+25000-30000+35000</f>
        <v>130000</v>
      </c>
      <c r="E50" s="107">
        <f>95000+35000</f>
        <v>130000</v>
      </c>
      <c r="F50" s="66"/>
    </row>
    <row r="51" spans="1:8" s="60" customFormat="1" ht="16.5" thickBot="1" x14ac:dyDescent="0.3">
      <c r="A51" s="214"/>
      <c r="B51" s="82" t="s">
        <v>64</v>
      </c>
      <c r="C51" s="104"/>
      <c r="D51" s="107">
        <v>59973</v>
      </c>
      <c r="E51" s="107">
        <v>59973</v>
      </c>
      <c r="F51" s="66"/>
    </row>
    <row r="52" spans="1:8" s="60" customFormat="1" ht="32.25" hidden="1" thickBot="1" x14ac:dyDescent="0.3">
      <c r="A52" s="179" t="s">
        <v>66</v>
      </c>
      <c r="B52" s="164" t="s">
        <v>62</v>
      </c>
      <c r="C52" s="104">
        <v>111020</v>
      </c>
      <c r="D52" s="176"/>
      <c r="E52" s="176"/>
      <c r="F52" s="132" t="s">
        <v>20</v>
      </c>
    </row>
    <row r="53" spans="1:8" s="25" customFormat="1" ht="16.5" thickBot="1" x14ac:dyDescent="0.3">
      <c r="A53" s="19"/>
      <c r="B53" s="20" t="s">
        <v>23</v>
      </c>
      <c r="C53" s="21" t="s">
        <v>13</v>
      </c>
      <c r="D53" s="22">
        <f>D22+D27+D30+D34+D45+D47+D48+D49+D46+D50+D39+D52</f>
        <v>10658632</v>
      </c>
      <c r="E53" s="22">
        <f>E22+E27+E30+E34+E45+E47+E48+E49+E46+E50+E39+E52</f>
        <v>4662090</v>
      </c>
      <c r="F53" s="23"/>
      <c r="G53" s="24"/>
      <c r="H53" s="24"/>
    </row>
    <row r="54" spans="1:8" ht="15.75" hidden="1" x14ac:dyDescent="0.25">
      <c r="A54" s="9"/>
      <c r="B54" s="83"/>
      <c r="C54" s="108">
        <v>110320</v>
      </c>
      <c r="D54" s="109"/>
      <c r="E54" s="109"/>
      <c r="F54" s="9"/>
      <c r="G54" s="28"/>
    </row>
    <row r="55" spans="1:8" ht="15.75" x14ac:dyDescent="0.25">
      <c r="A55" s="74"/>
      <c r="B55" s="84"/>
      <c r="C55" s="110">
        <v>111020</v>
      </c>
      <c r="D55" s="111">
        <f>D52</f>
        <v>0</v>
      </c>
      <c r="E55" s="111">
        <f>E52</f>
        <v>0</v>
      </c>
      <c r="F55" s="74"/>
      <c r="G55" s="28"/>
    </row>
    <row r="56" spans="1:8" ht="15.75" x14ac:dyDescent="0.25">
      <c r="A56" s="74"/>
      <c r="B56" s="84"/>
      <c r="C56" s="110">
        <v>110710</v>
      </c>
      <c r="D56" s="111">
        <f>D50</f>
        <v>130000</v>
      </c>
      <c r="E56" s="111">
        <f>E50</f>
        <v>130000</v>
      </c>
      <c r="F56" s="74"/>
      <c r="G56" s="28"/>
      <c r="H56" s="88"/>
    </row>
    <row r="57" spans="1:8" ht="15.75" x14ac:dyDescent="0.25">
      <c r="A57" s="74"/>
      <c r="B57" s="84"/>
      <c r="C57" s="110">
        <v>111030</v>
      </c>
      <c r="D57" s="111">
        <f>D45</f>
        <v>45000</v>
      </c>
      <c r="E57" s="111">
        <f>E45</f>
        <v>45000</v>
      </c>
      <c r="F57" s="74"/>
      <c r="G57" s="28"/>
      <c r="H57" s="88"/>
    </row>
    <row r="58" spans="1:8" x14ac:dyDescent="0.25">
      <c r="A58" s="10"/>
      <c r="B58" s="85"/>
      <c r="C58" s="110">
        <v>111070</v>
      </c>
      <c r="D58" s="112">
        <f>D47+D46</f>
        <v>50000</v>
      </c>
      <c r="E58" s="112">
        <f>E47+E46</f>
        <v>50000</v>
      </c>
      <c r="F58" s="10"/>
      <c r="H58" s="88"/>
    </row>
    <row r="59" spans="1:8" x14ac:dyDescent="0.25">
      <c r="A59" s="10"/>
      <c r="B59" s="86"/>
      <c r="C59" s="113">
        <v>130130</v>
      </c>
      <c r="D59" s="114">
        <f>D24</f>
        <v>5983632</v>
      </c>
      <c r="E59" s="114">
        <f>E24</f>
        <v>3847070</v>
      </c>
      <c r="F59" s="10"/>
      <c r="G59" s="28"/>
    </row>
    <row r="60" spans="1:8" x14ac:dyDescent="0.25">
      <c r="A60" s="10"/>
      <c r="B60" s="86"/>
      <c r="C60" s="113">
        <v>240120</v>
      </c>
      <c r="D60" s="114">
        <f>D36+D35+D37+D38</f>
        <v>435000</v>
      </c>
      <c r="E60" s="114">
        <f>E36+E35+E37+E38</f>
        <v>0</v>
      </c>
      <c r="F60" s="10"/>
      <c r="G60" s="28"/>
    </row>
    <row r="61" spans="1:8" x14ac:dyDescent="0.25">
      <c r="A61" s="10"/>
      <c r="B61" s="86"/>
      <c r="C61" s="113">
        <v>240230</v>
      </c>
      <c r="D61" s="114">
        <f>D40+D41</f>
        <v>560000</v>
      </c>
      <c r="E61" s="114">
        <f>E40+E41</f>
        <v>0</v>
      </c>
      <c r="F61" s="10"/>
      <c r="G61" s="28"/>
    </row>
    <row r="62" spans="1:8" x14ac:dyDescent="0.25">
      <c r="A62" s="10"/>
      <c r="B62" s="85"/>
      <c r="C62" s="113">
        <v>240310</v>
      </c>
      <c r="D62" s="115">
        <f>D28</f>
        <v>400000</v>
      </c>
      <c r="E62" s="115">
        <f>E28</f>
        <v>0</v>
      </c>
      <c r="F62" s="10"/>
      <c r="G62" s="28"/>
    </row>
    <row r="63" spans="1:8" x14ac:dyDescent="0.25">
      <c r="A63" s="10"/>
      <c r="B63" s="86"/>
      <c r="C63" s="113">
        <v>240330</v>
      </c>
      <c r="D63" s="115">
        <f>D32</f>
        <v>2605000</v>
      </c>
      <c r="E63" s="115">
        <f>E32</f>
        <v>590020</v>
      </c>
      <c r="F63" s="10"/>
      <c r="G63" s="28"/>
    </row>
    <row r="64" spans="1:8" ht="15.75" thickBot="1" x14ac:dyDescent="0.3">
      <c r="A64" s="11"/>
      <c r="B64" s="87"/>
      <c r="C64" s="116">
        <v>290000</v>
      </c>
      <c r="D64" s="117">
        <f>D29</f>
        <v>450000</v>
      </c>
      <c r="E64" s="117">
        <f>E29</f>
        <v>0</v>
      </c>
      <c r="F64" s="11"/>
      <c r="G64" s="28"/>
    </row>
    <row r="65" spans="1:8" hidden="1" x14ac:dyDescent="0.25">
      <c r="A65" s="77"/>
      <c r="B65" s="78"/>
      <c r="C65" s="79"/>
      <c r="D65" s="80"/>
      <c r="E65" s="80"/>
      <c r="F65" s="81"/>
      <c r="G65" s="28"/>
    </row>
    <row r="66" spans="1:8" ht="15.75" hidden="1" thickBot="1" x14ac:dyDescent="0.3">
      <c r="A66" s="11"/>
      <c r="B66" s="32"/>
      <c r="C66" s="12">
        <v>240340</v>
      </c>
      <c r="D66" s="29">
        <f>D33</f>
        <v>0</v>
      </c>
      <c r="E66" s="29"/>
      <c r="F66" s="30"/>
      <c r="G66" s="28"/>
    </row>
    <row r="67" spans="1:8" x14ac:dyDescent="0.25">
      <c r="D67" s="75">
        <f>SUM(D54:D64)</f>
        <v>10658632</v>
      </c>
      <c r="E67" s="75">
        <f>SUM(E54:E64)</f>
        <v>4662090</v>
      </c>
      <c r="G67" s="28"/>
      <c r="H67" s="28"/>
    </row>
    <row r="68" spans="1:8" x14ac:dyDescent="0.25">
      <c r="D68" s="75"/>
      <c r="E68" s="75"/>
      <c r="H68" s="28"/>
    </row>
    <row r="69" spans="1:8" ht="15.75" x14ac:dyDescent="0.25">
      <c r="D69" s="161">
        <f>8716603+1942029</f>
        <v>10658632</v>
      </c>
      <c r="E69" s="161">
        <v>4662090</v>
      </c>
    </row>
    <row r="70" spans="1:8" x14ac:dyDescent="0.25">
      <c r="D70" s="98">
        <f>D53-D69</f>
        <v>0</v>
      </c>
      <c r="E70" s="98">
        <f>E53-E69</f>
        <v>0</v>
      </c>
    </row>
    <row r="71" spans="1:8" x14ac:dyDescent="0.25">
      <c r="D71" s="99"/>
      <c r="E71" s="99"/>
      <c r="F71" s="157"/>
    </row>
    <row r="75" spans="1:8" x14ac:dyDescent="0.25">
      <c r="D75" s="158"/>
      <c r="E75" s="158"/>
    </row>
  </sheetData>
  <mergeCells count="13">
    <mergeCell ref="A50:A51"/>
    <mergeCell ref="E19:E20"/>
    <mergeCell ref="B9:F9"/>
    <mergeCell ref="B10:F10"/>
    <mergeCell ref="B11:F11"/>
    <mergeCell ref="A13:F13"/>
    <mergeCell ref="A14:F14"/>
    <mergeCell ref="A15:F15"/>
    <mergeCell ref="A16:F16"/>
    <mergeCell ref="A19:A20"/>
    <mergeCell ref="B19:B20"/>
    <mergeCell ref="C19:C20"/>
    <mergeCell ref="D19:D20"/>
  </mergeCells>
  <pageMargins left="0.70866141732283472" right="0.55118110236220474" top="0.74803149606299213" bottom="0.74803149606299213" header="0.31496062992125984" footer="0.31496062992125984"/>
  <pageSetup paperSize="9" scale="68" orientation="portrait" verticalDpi="180" r:id="rId1"/>
  <headerFooter alignWithMargins="0"/>
  <rowBreaks count="1" manualBreakCount="1">
    <brk id="64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21" sqref="M21"/>
    </sheetView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2025</vt:lpstr>
      <vt:lpstr>2025 (2)</vt:lpstr>
      <vt:lpstr>Лист2</vt:lpstr>
      <vt:lpstr>Лист3</vt:lpstr>
      <vt:lpstr>'2025'!Область_печати</vt:lpstr>
      <vt:lpstr>'2025 (2)'!Область_печати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2019-07-02T05:20:23Z</cp:lastPrinted>
  <dcterms:created xsi:type="dcterms:W3CDTF">2006-09-28T05:33:49Z</dcterms:created>
  <dcterms:modified xsi:type="dcterms:W3CDTF">2025-12-30T08:48:07Z</dcterms:modified>
</cp:coreProperties>
</file>